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220" windowHeight="14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<sst xmlns="http://schemas.openxmlformats.org/spreadsheetml/2006/main" count="53" uniqueCount="33">
  <si>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本  月</t>
  </si>
  <si>
    <t>前  月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</si>
  <si>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</si>
  <si>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</si>
  <si>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</si>
  <si>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</si>
  <si>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</si>
  <si>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</si>
  <si>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</si>
  <si>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スズキ</t>
  </si>
  <si>
    <t>ヤマハ</t>
  </si>
  <si>
    <t>カワサキ</t>
  </si>
  <si>
    <t>その他</t>
  </si>
  <si>
    <t>１９９９年</t>
  </si>
  <si>
    <t>２０００年</t>
  </si>
  <si>
    <t>ホンダ</t>
  </si>
  <si>
    <t>銘 柄 別</t>
  </si>
  <si>
    <t>251〜400</t>
  </si>
  <si>
    <t>計</t>
  </si>
  <si>
    <t>４０１以上</t>
  </si>
  <si>
    <t>銘柄別占拠率</t>
  </si>
  <si>
    <t xml:space="preserve">           (社）全国軽自動車協会連合会</t>
  </si>
  <si>
    <t>排気量別構成比</t>
  </si>
  <si>
    <t xml:space="preserve"> (単位台）</t>
  </si>
  <si>
    <t>合　計</t>
  </si>
  <si>
    <t>251〜400</t>
  </si>
  <si>
    <t>２０００年１２月  小型二輪排気量別  新車販売台数</t>
  </si>
  <si>
    <t xml:space="preserve">  平 成 １３ 年 １ 月 １０ 日</t>
  </si>
  <si>
    <t>１月〜１２月  累計</t>
  </si>
  <si>
    <t>排気量別  　　Ｃ Ｃ</t>
  </si>
  <si>
    <t>前月比（％）</t>
  </si>
  <si>
    <t>前　年　同　月</t>
  </si>
  <si>
    <t>前   年     同月比（％）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</si>
</sst>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0.00000000000000000%"/>
    <numFmt numFmtId="181" formatCode="0.0\ &quot;% &quot;"/>
    <numFmt numFmtId="182" formatCode="0.0&quot;% &quot;"/>
    <numFmt numFmtId="183" formatCode="0&quot;% &quot;"/>
  </numFmts>
  <fonts count="8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name val="ＭＳ Ｐゴシック"/>
      <family val="0"/>
    </font>
    <font>
      <sz val="17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tted"/>
      <bottom style="thin"/>
    </border>
    <border>
      <left style="thin"/>
      <right style="double"/>
      <top style="double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 style="dotted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 style="double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3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55" fontId="4" fillId="0" borderId="18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vertical="center"/>
    </xf>
    <xf numFmtId="179" fontId="4" fillId="0" borderId="45" xfId="0" applyNumberFormat="1" applyFont="1" applyBorder="1" applyAlignment="1">
      <alignment vertical="center"/>
    </xf>
    <xf numFmtId="179" fontId="4" fillId="0" borderId="46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9" xfId="0" applyNumberFormat="1" applyFont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9" fontId="4" fillId="0" borderId="53" xfId="0" applyNumberFormat="1" applyFont="1" applyBorder="1" applyAlignment="1">
      <alignment vertical="center"/>
    </xf>
    <xf numFmtId="55" fontId="4" fillId="0" borderId="5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vertical="center"/>
    </xf>
    <xf numFmtId="179" fontId="4" fillId="0" borderId="56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179" fontId="4" fillId="0" borderId="58" xfId="0" applyNumberFormat="1" applyFont="1" applyBorder="1" applyAlignment="1">
      <alignment vertical="center"/>
    </xf>
    <xf numFmtId="179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55" fontId="4" fillId="0" borderId="19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vertical="center"/>
    </xf>
    <xf numFmtId="179" fontId="4" fillId="0" borderId="62" xfId="0" applyNumberFormat="1" applyFont="1" applyBorder="1" applyAlignment="1">
      <alignment vertical="center"/>
    </xf>
    <xf numFmtId="179" fontId="4" fillId="0" borderId="63" xfId="0" applyNumberFormat="1" applyFont="1" applyBorder="1" applyAlignment="1">
      <alignment vertical="center"/>
    </xf>
    <xf numFmtId="179" fontId="4" fillId="0" borderId="64" xfId="0" applyNumberFormat="1" applyFon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82" fontId="4" fillId="0" borderId="66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82" fontId="4" fillId="0" borderId="68" xfId="0" applyNumberFormat="1" applyFont="1" applyBorder="1" applyAlignment="1">
      <alignment vertical="center"/>
    </xf>
    <xf numFmtId="182" fontId="4" fillId="0" borderId="69" xfId="0" applyNumberFormat="1" applyFont="1" applyBorder="1" applyAlignment="1">
      <alignment vertical="center"/>
    </xf>
    <xf numFmtId="182" fontId="4" fillId="0" borderId="70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82" fontId="4" fillId="0" borderId="32" xfId="0" applyNumberFormat="1" applyFont="1" applyBorder="1" applyAlignment="1">
      <alignment vertical="center"/>
    </xf>
    <xf numFmtId="182" fontId="4" fillId="0" borderId="9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vertical="center"/>
    </xf>
    <xf numFmtId="182" fontId="4" fillId="0" borderId="34" xfId="0" applyNumberFormat="1" applyFont="1" applyBorder="1" applyAlignment="1">
      <alignment vertical="center"/>
    </xf>
    <xf numFmtId="182" fontId="4" fillId="0" borderId="35" xfId="0" applyNumberFormat="1" applyFont="1" applyBorder="1" applyAlignment="1">
      <alignment vertical="center"/>
    </xf>
    <xf numFmtId="182" fontId="4" fillId="0" borderId="36" xfId="0" applyNumberFormat="1" applyFont="1" applyBorder="1" applyAlignment="1">
      <alignment vertical="center"/>
    </xf>
    <xf numFmtId="182" fontId="4" fillId="0" borderId="72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42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47" xfId="0" applyNumberFormat="1" applyFont="1" applyBorder="1" applyAlignment="1">
      <alignment vertical="center"/>
    </xf>
    <xf numFmtId="182" fontId="4" fillId="0" borderId="39" xfId="0" applyNumberFormat="1" applyFont="1" applyBorder="1" applyAlignment="1">
      <alignment vertical="center"/>
    </xf>
    <xf numFmtId="182" fontId="4" fillId="0" borderId="52" xfId="0" applyNumberFormat="1" applyFont="1" applyBorder="1" applyAlignment="1">
      <alignment vertical="center"/>
    </xf>
    <xf numFmtId="182" fontId="4" fillId="0" borderId="57" xfId="0" applyNumberFormat="1" applyFont="1" applyBorder="1" applyAlignment="1">
      <alignment vertical="center"/>
    </xf>
    <xf numFmtId="182" fontId="4" fillId="0" borderId="37" xfId="0" applyNumberFormat="1" applyFont="1" applyBorder="1" applyAlignment="1">
      <alignment vertical="center"/>
    </xf>
    <xf numFmtId="182" fontId="4" fillId="0" borderId="38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73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vertical="center"/>
    </xf>
    <xf numFmtId="182" fontId="4" fillId="0" borderId="8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182" fontId="4" fillId="0" borderId="74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182" fontId="4" fillId="0" borderId="75" xfId="0" applyNumberFormat="1" applyFont="1" applyBorder="1" applyAlignment="1">
      <alignment vertical="center"/>
    </xf>
    <xf numFmtId="182" fontId="4" fillId="0" borderId="25" xfId="0" applyNumberFormat="1" applyFont="1" applyBorder="1" applyAlignment="1">
      <alignment vertical="center"/>
    </xf>
    <xf numFmtId="182" fontId="4" fillId="0" borderId="53" xfId="0" applyNumberFormat="1" applyFont="1" applyBorder="1" applyAlignment="1">
      <alignment vertical="center"/>
    </xf>
    <xf numFmtId="182" fontId="4" fillId="0" borderId="76" xfId="0" applyNumberFormat="1" applyFont="1" applyBorder="1" applyAlignment="1">
      <alignment vertical="center"/>
    </xf>
    <xf numFmtId="182" fontId="4" fillId="0" borderId="77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82" fontId="4" fillId="0" borderId="60" xfId="0" applyNumberFormat="1" applyFont="1" applyBorder="1" applyAlignment="1">
      <alignment vertical="center"/>
    </xf>
    <xf numFmtId="182" fontId="4" fillId="0" borderId="78" xfId="0" applyNumberFormat="1" applyFont="1" applyBorder="1" applyAlignment="1">
      <alignment vertical="center"/>
    </xf>
    <xf numFmtId="182" fontId="4" fillId="0" borderId="62" xfId="0" applyNumberFormat="1" applyFont="1" applyBorder="1" applyAlignment="1">
      <alignment vertical="center"/>
    </xf>
    <xf numFmtId="182" fontId="4" fillId="0" borderId="31" xfId="0" applyNumberFormat="1" applyFont="1" applyBorder="1" applyAlignment="1">
      <alignment vertical="center"/>
    </xf>
    <xf numFmtId="183" fontId="4" fillId="0" borderId="62" xfId="0" applyNumberFormat="1" applyFont="1" applyBorder="1" applyAlignment="1">
      <alignment vertical="center"/>
    </xf>
    <xf numFmtId="183" fontId="4" fillId="0" borderId="31" xfId="0" applyNumberFormat="1" applyFont="1" applyBorder="1" applyAlignment="1">
      <alignment vertical="center"/>
    </xf>
    <xf numFmtId="183" fontId="4" fillId="0" borderId="75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83" fontId="4" fillId="0" borderId="60" xfId="0" applyNumberFormat="1" applyFont="1" applyBorder="1" applyAlignment="1">
      <alignment vertical="center"/>
    </xf>
    <xf numFmtId="183" fontId="4" fillId="0" borderId="78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3" fontId="4" fillId="0" borderId="4" xfId="0" applyNumberFormat="1" applyFont="1" applyBorder="1" applyAlignment="1">
      <alignment vertical="center"/>
    </xf>
    <xf numFmtId="183" fontId="4" fillId="0" borderId="53" xfId="0" applyNumberFormat="1" applyFont="1" applyBorder="1" applyAlignment="1">
      <alignment vertical="center"/>
    </xf>
    <xf numFmtId="183" fontId="4" fillId="0" borderId="76" xfId="0" applyNumberFormat="1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9" fontId="4" fillId="0" borderId="84" xfId="0" applyNumberFormat="1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179" fontId="4" fillId="0" borderId="88" xfId="0" applyNumberFormat="1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0" zoomScaleNormal="80" workbookViewId="0" topLeftCell="A1">
      <selection activeCell="J28" sqref="J28"/>
    </sheetView>
  </sheetViews>
  <sheetFormatPr defaultColWidth="11.19921875" defaultRowHeight="14.25"/>
  <cols>
    <col min="1" max="2" width="11.59765625" style="0" customWidth="1"/>
    <col min="3" max="4" width="8.59765625" style="0" customWidth="1"/>
    <col min="5" max="5" width="9.09765625" style="0" customWidth="1"/>
    <col min="6" max="6" width="8.59765625" style="0" customWidth="1"/>
    <col min="7" max="7" width="9.09765625" style="0" customWidth="1"/>
    <col min="8" max="8" width="8.59765625" style="0" customWidth="1"/>
    <col min="9" max="9" width="11.59765625" style="0" customWidth="1"/>
    <col min="10" max="11" width="9.8984375" style="0" customWidth="1"/>
    <col min="12" max="12" width="9.09765625" style="0" customWidth="1"/>
    <col min="13" max="16" width="8.59765625" style="0" customWidth="1"/>
    <col min="17" max="16384" width="8.69921875" style="0" customWidth="1"/>
  </cols>
  <sheetData>
    <row r="1" spans="1:16" ht="24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4" ht="24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6.5">
      <c r="A4" s="3"/>
      <c r="B4" s="3"/>
      <c r="C4" s="2"/>
      <c r="D4" s="2"/>
      <c r="E4" s="2"/>
      <c r="F4" s="2"/>
      <c r="G4" s="2"/>
      <c r="H4" s="2"/>
      <c r="I4" s="2"/>
      <c r="J4" s="2"/>
      <c r="K4" s="7"/>
      <c r="L4" s="7"/>
      <c r="M4" s="18"/>
      <c r="N4" s="143" t="s">
        <v>27</v>
      </c>
      <c r="O4" s="143"/>
      <c r="P4" s="143"/>
    </row>
    <row r="5" spans="1:17" ht="16.5" customHeight="1" thickBot="1">
      <c r="A5" s="2"/>
      <c r="B5" s="18" t="s">
        <v>23</v>
      </c>
      <c r="C5" s="7"/>
      <c r="D5" s="2"/>
      <c r="E5" s="2"/>
      <c r="F5" s="2"/>
      <c r="G5" s="2"/>
      <c r="H5" s="2"/>
      <c r="I5" s="2"/>
      <c r="J5" s="2"/>
      <c r="K5" s="7"/>
      <c r="L5" s="7"/>
      <c r="M5" s="142" t="s">
        <v>21</v>
      </c>
      <c r="N5" s="142"/>
      <c r="O5" s="142"/>
      <c r="P5" s="142"/>
      <c r="Q5" s="7"/>
    </row>
    <row r="6" spans="1:16" ht="22.5" customHeight="1">
      <c r="A6" s="10"/>
      <c r="B6" s="147" t="s">
        <v>29</v>
      </c>
      <c r="C6" s="8"/>
      <c r="D6" s="4"/>
      <c r="E6" s="150" t="s">
        <v>30</v>
      </c>
      <c r="F6" s="153" t="s">
        <v>31</v>
      </c>
      <c r="G6" s="150" t="s">
        <v>32</v>
      </c>
      <c r="H6" s="4"/>
      <c r="I6" s="5"/>
      <c r="J6" s="144" t="s">
        <v>28</v>
      </c>
      <c r="K6" s="145"/>
      <c r="L6" s="146"/>
      <c r="M6" s="139" t="s">
        <v>20</v>
      </c>
      <c r="N6" s="140"/>
      <c r="O6" s="139" t="s">
        <v>22</v>
      </c>
      <c r="P6" s="140"/>
    </row>
    <row r="7" spans="1:16" ht="22.5" customHeight="1">
      <c r="A7" s="11" t="s">
        <v>16</v>
      </c>
      <c r="B7" s="148"/>
      <c r="C7" s="7" t="s">
        <v>0</v>
      </c>
      <c r="D7" s="13" t="s">
        <v>1</v>
      </c>
      <c r="E7" s="151"/>
      <c r="F7" s="154"/>
      <c r="G7" s="151"/>
      <c r="H7" s="163" t="s">
        <v>2</v>
      </c>
      <c r="I7" s="164"/>
      <c r="J7" s="26" t="s">
        <v>14</v>
      </c>
      <c r="K7" s="31" t="s">
        <v>13</v>
      </c>
      <c r="L7" s="32" t="s">
        <v>3</v>
      </c>
      <c r="M7" s="26" t="s">
        <v>4</v>
      </c>
      <c r="N7" s="28" t="s">
        <v>5</v>
      </c>
      <c r="O7" s="26" t="s">
        <v>4</v>
      </c>
      <c r="P7" s="28" t="s">
        <v>5</v>
      </c>
    </row>
    <row r="8" spans="1:16" ht="22.5" customHeight="1" thickBot="1">
      <c r="A8" s="12"/>
      <c r="B8" s="149"/>
      <c r="C8" s="14"/>
      <c r="D8" s="15"/>
      <c r="E8" s="152"/>
      <c r="F8" s="155"/>
      <c r="G8" s="152"/>
      <c r="H8" s="15"/>
      <c r="I8" s="16"/>
      <c r="J8" s="27" t="s">
        <v>7</v>
      </c>
      <c r="K8" s="33" t="s">
        <v>8</v>
      </c>
      <c r="L8" s="25" t="s">
        <v>6</v>
      </c>
      <c r="M8" s="29" t="s">
        <v>6</v>
      </c>
      <c r="N8" s="30" t="s">
        <v>6</v>
      </c>
      <c r="O8" s="27" t="s">
        <v>6</v>
      </c>
      <c r="P8" s="9" t="s">
        <v>6</v>
      </c>
    </row>
    <row r="9" spans="1:16" s="21" customFormat="1" ht="24" customHeight="1">
      <c r="A9" s="19"/>
      <c r="B9" s="20" t="s">
        <v>25</v>
      </c>
      <c r="C9" s="44">
        <v>446</v>
      </c>
      <c r="D9" s="55">
        <v>618</v>
      </c>
      <c r="E9" s="86">
        <f>C9/D9*100</f>
        <v>72.168284789644</v>
      </c>
      <c r="F9" s="44">
        <v>537</v>
      </c>
      <c r="G9" s="86">
        <f>C9/F9*100</f>
        <v>83.05400372439479</v>
      </c>
      <c r="H9" s="162"/>
      <c r="I9" s="161"/>
      <c r="J9" s="44">
        <v>9918</v>
      </c>
      <c r="K9" s="56">
        <v>13062</v>
      </c>
      <c r="L9" s="102">
        <f>J9/K9*100</f>
        <v>75.93017914561322</v>
      </c>
      <c r="M9" s="111">
        <f>C9/C24*100</f>
        <v>29.20759659462999</v>
      </c>
      <c r="N9" s="112">
        <f>J9/J24*100</f>
        <v>34.76706278262699</v>
      </c>
      <c r="O9" s="111">
        <f>C9/C11*100</f>
        <v>40.76782449725777</v>
      </c>
      <c r="P9" s="112">
        <f>J9/J11*100</f>
        <v>46.631247355305845</v>
      </c>
    </row>
    <row r="10" spans="1:16" s="21" customFormat="1" ht="24" customHeight="1">
      <c r="A10" s="22" t="s">
        <v>15</v>
      </c>
      <c r="B10" s="23" t="s">
        <v>19</v>
      </c>
      <c r="C10" s="45">
        <v>648</v>
      </c>
      <c r="D10" s="57">
        <v>648</v>
      </c>
      <c r="E10" s="95">
        <f aca="true" t="shared" si="0" ref="E10:E26">C10/D10*100</f>
        <v>100</v>
      </c>
      <c r="F10" s="58">
        <v>660</v>
      </c>
      <c r="G10" s="87">
        <f aca="true" t="shared" si="1" ref="G10:G26">C10/F10*100</f>
        <v>98.18181818181819</v>
      </c>
      <c r="H10" s="158"/>
      <c r="I10" s="159"/>
      <c r="J10" s="57">
        <v>11351</v>
      </c>
      <c r="K10" s="59">
        <v>12270</v>
      </c>
      <c r="L10" s="103">
        <f aca="true" t="shared" si="2" ref="L10:L26">J10/K10*100</f>
        <v>92.51018744906276</v>
      </c>
      <c r="M10" s="113">
        <f>C10/C25*100</f>
        <v>16.69242658423493</v>
      </c>
      <c r="N10" s="114">
        <f>J10/J25*100</f>
        <v>20.47586405945595</v>
      </c>
      <c r="O10" s="113">
        <f>C10/C11*100</f>
        <v>59.23217550274224</v>
      </c>
      <c r="P10" s="114">
        <f>J10/J11*100</f>
        <v>53.36875264469415</v>
      </c>
    </row>
    <row r="11" spans="1:16" s="21" customFormat="1" ht="24" customHeight="1" thickBot="1">
      <c r="A11" s="22"/>
      <c r="B11" s="24" t="s">
        <v>18</v>
      </c>
      <c r="C11" s="46">
        <f>C9+C10</f>
        <v>1094</v>
      </c>
      <c r="D11" s="60">
        <f>D9+D10</f>
        <v>1266</v>
      </c>
      <c r="E11" s="96">
        <f t="shared" si="0"/>
        <v>86.41390205371248</v>
      </c>
      <c r="F11" s="61">
        <f>F9+F10</f>
        <v>1197</v>
      </c>
      <c r="G11" s="88">
        <f t="shared" si="1"/>
        <v>91.39515455304928</v>
      </c>
      <c r="H11" s="62">
        <v>7812</v>
      </c>
      <c r="I11" s="63">
        <v>34060</v>
      </c>
      <c r="J11" s="64">
        <f>J9+J10</f>
        <v>21269</v>
      </c>
      <c r="K11" s="65">
        <f>K9+K10</f>
        <v>25332</v>
      </c>
      <c r="L11" s="104">
        <f t="shared" si="2"/>
        <v>83.96099794726038</v>
      </c>
      <c r="M11" s="115">
        <f>C11/C26*100</f>
        <v>20.225550009243854</v>
      </c>
      <c r="N11" s="116">
        <f>J11/J26*100</f>
        <v>25.331395972035303</v>
      </c>
      <c r="O11" s="135">
        <f>C11/C11*100</f>
        <v>100</v>
      </c>
      <c r="P11" s="136">
        <f>J11/J11*100</f>
        <v>100</v>
      </c>
    </row>
    <row r="12" spans="1:16" s="21" customFormat="1" ht="24" customHeight="1" thickTop="1">
      <c r="A12" s="34"/>
      <c r="B12" s="35" t="s">
        <v>17</v>
      </c>
      <c r="C12" s="47">
        <v>326</v>
      </c>
      <c r="D12" s="66">
        <v>333</v>
      </c>
      <c r="E12" s="97">
        <f t="shared" si="0"/>
        <v>97.8978978978979</v>
      </c>
      <c r="F12" s="67">
        <v>283</v>
      </c>
      <c r="G12" s="89">
        <f t="shared" si="1"/>
        <v>115.19434628975264</v>
      </c>
      <c r="H12" s="156"/>
      <c r="I12" s="157"/>
      <c r="J12" s="66">
        <v>4770</v>
      </c>
      <c r="K12" s="68">
        <v>5817</v>
      </c>
      <c r="L12" s="105">
        <f t="shared" si="2"/>
        <v>82.00103145951522</v>
      </c>
      <c r="M12" s="117">
        <f>C12/C24*100</f>
        <v>21.34905042567125</v>
      </c>
      <c r="N12" s="118">
        <f>J12/J24*100</f>
        <v>16.721001156798824</v>
      </c>
      <c r="O12" s="117">
        <f>C12/C14*100</f>
        <v>50.69984447900466</v>
      </c>
      <c r="P12" s="118">
        <f>J12/J14*100</f>
        <v>46.274738067520374</v>
      </c>
    </row>
    <row r="13" spans="1:16" s="21" customFormat="1" ht="24" customHeight="1">
      <c r="A13" s="22" t="s">
        <v>9</v>
      </c>
      <c r="B13" s="36" t="s">
        <v>19</v>
      </c>
      <c r="C13" s="48">
        <v>317</v>
      </c>
      <c r="D13" s="69">
        <v>345</v>
      </c>
      <c r="E13" s="98">
        <f t="shared" si="0"/>
        <v>91.88405797101449</v>
      </c>
      <c r="F13" s="54">
        <v>268</v>
      </c>
      <c r="G13" s="90">
        <f t="shared" si="1"/>
        <v>118.28358208955223</v>
      </c>
      <c r="H13" s="158"/>
      <c r="I13" s="159"/>
      <c r="J13" s="69">
        <v>5538</v>
      </c>
      <c r="K13" s="70">
        <v>5004</v>
      </c>
      <c r="L13" s="106">
        <f t="shared" si="2"/>
        <v>110.67146282973621</v>
      </c>
      <c r="M13" s="119">
        <f>C13/C25*100</f>
        <v>8.16589386913962</v>
      </c>
      <c r="N13" s="120">
        <f>J13/J25*100</f>
        <v>9.989898261057796</v>
      </c>
      <c r="O13" s="119">
        <f>C13/C14*100</f>
        <v>49.30015552099534</v>
      </c>
      <c r="P13" s="120">
        <f>J13/J14*100</f>
        <v>53.725261932479626</v>
      </c>
    </row>
    <row r="14" spans="1:16" s="21" customFormat="1" ht="24" customHeight="1" thickBot="1">
      <c r="A14" s="37"/>
      <c r="B14" s="38" t="s">
        <v>18</v>
      </c>
      <c r="C14" s="49">
        <f>C12+C13</f>
        <v>643</v>
      </c>
      <c r="D14" s="71">
        <f>D12+D13</f>
        <v>678</v>
      </c>
      <c r="E14" s="99">
        <f t="shared" si="0"/>
        <v>94.83775811209439</v>
      </c>
      <c r="F14" s="72">
        <f>F12+F13</f>
        <v>551</v>
      </c>
      <c r="G14" s="91">
        <f t="shared" si="1"/>
        <v>116.69691470054447</v>
      </c>
      <c r="H14" s="73">
        <v>4868</v>
      </c>
      <c r="I14" s="74">
        <v>31138</v>
      </c>
      <c r="J14" s="71">
        <f>J12+J13</f>
        <v>10308</v>
      </c>
      <c r="K14" s="75">
        <f>SUM(K12:K13)</f>
        <v>10821</v>
      </c>
      <c r="L14" s="107">
        <f t="shared" si="2"/>
        <v>95.25921818685889</v>
      </c>
      <c r="M14" s="121">
        <f>C14/C26*100</f>
        <v>11.887594749491589</v>
      </c>
      <c r="N14" s="122">
        <f>J14/J26*100</f>
        <v>12.276836225480272</v>
      </c>
      <c r="O14" s="137">
        <f>C14/C14*100</f>
        <v>100</v>
      </c>
      <c r="P14" s="138">
        <f>J14/J14*100</f>
        <v>100</v>
      </c>
    </row>
    <row r="15" spans="1:16" s="21" customFormat="1" ht="24" customHeight="1" thickTop="1">
      <c r="A15" s="22"/>
      <c r="B15" s="39" t="s">
        <v>17</v>
      </c>
      <c r="C15" s="50">
        <v>419</v>
      </c>
      <c r="D15" s="76">
        <v>453</v>
      </c>
      <c r="E15" s="100">
        <f t="shared" si="0"/>
        <v>92.49448123620309</v>
      </c>
      <c r="F15" s="77">
        <v>606</v>
      </c>
      <c r="G15" s="92">
        <f t="shared" si="1"/>
        <v>69.14191419141915</v>
      </c>
      <c r="H15" s="156"/>
      <c r="I15" s="157"/>
      <c r="J15" s="76">
        <v>8827</v>
      </c>
      <c r="K15" s="78">
        <v>12006</v>
      </c>
      <c r="L15" s="108">
        <f t="shared" si="2"/>
        <v>73.5215725470598</v>
      </c>
      <c r="M15" s="123">
        <f>C15/C24*100</f>
        <v>27.439423706614274</v>
      </c>
      <c r="N15" s="124">
        <f>J15/J24*100</f>
        <v>30.94261576751849</v>
      </c>
      <c r="O15" s="123">
        <f>C15/C17*100</f>
        <v>43.555093555093556</v>
      </c>
      <c r="P15" s="124">
        <f>J15/J17*100</f>
        <v>48.25606822654712</v>
      </c>
    </row>
    <row r="16" spans="1:16" s="21" customFormat="1" ht="24" customHeight="1">
      <c r="A16" s="22" t="s">
        <v>10</v>
      </c>
      <c r="B16" s="23" t="s">
        <v>19</v>
      </c>
      <c r="C16" s="45">
        <v>543</v>
      </c>
      <c r="D16" s="57">
        <v>540</v>
      </c>
      <c r="E16" s="95">
        <f t="shared" si="0"/>
        <v>100.55555555555556</v>
      </c>
      <c r="F16" s="58">
        <v>461</v>
      </c>
      <c r="G16" s="87">
        <f t="shared" si="1"/>
        <v>117.78741865509761</v>
      </c>
      <c r="H16" s="158"/>
      <c r="I16" s="159"/>
      <c r="J16" s="57">
        <v>9465</v>
      </c>
      <c r="K16" s="59">
        <v>10884</v>
      </c>
      <c r="L16" s="103">
        <f t="shared" si="2"/>
        <v>86.96251378169791</v>
      </c>
      <c r="M16" s="113">
        <f>C16/C25*100</f>
        <v>13.987635239567235</v>
      </c>
      <c r="N16" s="114">
        <f>J16/J25*100</f>
        <v>17.073742694278085</v>
      </c>
      <c r="O16" s="113">
        <f>C16/C17*100</f>
        <v>56.44490644490644</v>
      </c>
      <c r="P16" s="114">
        <f>J16/J17*100</f>
        <v>51.74393177345288</v>
      </c>
    </row>
    <row r="17" spans="1:16" s="21" customFormat="1" ht="24" customHeight="1" thickBot="1">
      <c r="A17" s="22"/>
      <c r="B17" s="38" t="s">
        <v>18</v>
      </c>
      <c r="C17" s="51">
        <f>C15+C16</f>
        <v>962</v>
      </c>
      <c r="D17" s="64">
        <f>D15+D16</f>
        <v>993</v>
      </c>
      <c r="E17" s="96">
        <f t="shared" si="0"/>
        <v>96.87814702920443</v>
      </c>
      <c r="F17" s="61">
        <f>F15+F16</f>
        <v>1067</v>
      </c>
      <c r="G17" s="88">
        <f t="shared" si="1"/>
        <v>90.1593252108716</v>
      </c>
      <c r="H17" s="62">
        <v>7198</v>
      </c>
      <c r="I17" s="63">
        <v>31138</v>
      </c>
      <c r="J17" s="64">
        <f>J15+J16</f>
        <v>18292</v>
      </c>
      <c r="K17" s="65">
        <f>K15+K16</f>
        <v>22890</v>
      </c>
      <c r="L17" s="104">
        <f t="shared" si="2"/>
        <v>79.91262560069899</v>
      </c>
      <c r="M17" s="115">
        <f>C17/C26*100</f>
        <v>17.785172860048068</v>
      </c>
      <c r="N17" s="116">
        <f>J17/J26*100</f>
        <v>21.78578659647702</v>
      </c>
      <c r="O17" s="135">
        <f>C17/C17*100</f>
        <v>100</v>
      </c>
      <c r="P17" s="136">
        <f>J17/J17*100</f>
        <v>100</v>
      </c>
    </row>
    <row r="18" spans="1:16" s="21" customFormat="1" ht="24" customHeight="1" thickTop="1">
      <c r="A18" s="34"/>
      <c r="B18" s="35" t="s">
        <v>17</v>
      </c>
      <c r="C18" s="47">
        <v>296</v>
      </c>
      <c r="D18" s="66">
        <v>300</v>
      </c>
      <c r="E18" s="97">
        <f t="shared" si="0"/>
        <v>98.66666666666667</v>
      </c>
      <c r="F18" s="67">
        <v>309</v>
      </c>
      <c r="G18" s="89">
        <f t="shared" si="1"/>
        <v>95.79288025889967</v>
      </c>
      <c r="H18" s="156"/>
      <c r="I18" s="157"/>
      <c r="J18" s="66">
        <v>4512</v>
      </c>
      <c r="K18" s="68">
        <v>5774</v>
      </c>
      <c r="L18" s="105">
        <f t="shared" si="2"/>
        <v>78.14340145479737</v>
      </c>
      <c r="M18" s="117">
        <f>C18/C24*100</f>
        <v>19.384413883431563</v>
      </c>
      <c r="N18" s="118">
        <f>J18/J24*100</f>
        <v>15.816594804921651</v>
      </c>
      <c r="O18" s="117">
        <f>C18/C20*100</f>
        <v>28.163653663177925</v>
      </c>
      <c r="P18" s="118">
        <f>J18/J20*100</f>
        <v>26.77427011630667</v>
      </c>
    </row>
    <row r="19" spans="1:16" s="21" customFormat="1" ht="24" customHeight="1">
      <c r="A19" s="22" t="s">
        <v>11</v>
      </c>
      <c r="B19" s="36" t="s">
        <v>19</v>
      </c>
      <c r="C19" s="48">
        <v>755</v>
      </c>
      <c r="D19" s="69">
        <v>759</v>
      </c>
      <c r="E19" s="98">
        <f t="shared" si="0"/>
        <v>99.4729907773386</v>
      </c>
      <c r="F19" s="54">
        <v>684</v>
      </c>
      <c r="G19" s="90">
        <f t="shared" si="1"/>
        <v>110.38011695906434</v>
      </c>
      <c r="H19" s="158"/>
      <c r="I19" s="159"/>
      <c r="J19" s="69">
        <v>12340</v>
      </c>
      <c r="K19" s="70">
        <v>13705</v>
      </c>
      <c r="L19" s="106">
        <f t="shared" si="2"/>
        <v>90.0401313389274</v>
      </c>
      <c r="M19" s="119">
        <f>C19/C25*100</f>
        <v>19.448737764039155</v>
      </c>
      <c r="N19" s="120">
        <f>J19/J25*100</f>
        <v>22.259903311927268</v>
      </c>
      <c r="O19" s="119">
        <f>C19/C20*100</f>
        <v>71.83634633682207</v>
      </c>
      <c r="P19" s="120">
        <f>J19/J20*100</f>
        <v>73.22572988369333</v>
      </c>
    </row>
    <row r="20" spans="1:16" s="21" customFormat="1" ht="24" customHeight="1" thickBot="1">
      <c r="A20" s="37"/>
      <c r="B20" s="38" t="s">
        <v>18</v>
      </c>
      <c r="C20" s="49">
        <f>C18+C19</f>
        <v>1051</v>
      </c>
      <c r="D20" s="71">
        <f>D18+D19</f>
        <v>1059</v>
      </c>
      <c r="E20" s="99">
        <f t="shared" si="0"/>
        <v>99.24457034938622</v>
      </c>
      <c r="F20" s="72">
        <f>F18+F19</f>
        <v>993</v>
      </c>
      <c r="G20" s="91">
        <f t="shared" si="1"/>
        <v>105.84088620342398</v>
      </c>
      <c r="H20" s="73">
        <v>5607</v>
      </c>
      <c r="I20" s="74">
        <v>33329</v>
      </c>
      <c r="J20" s="71">
        <f>J18+J19</f>
        <v>16852</v>
      </c>
      <c r="K20" s="75">
        <f>K18+K19</f>
        <v>19479</v>
      </c>
      <c r="L20" s="107">
        <f t="shared" si="2"/>
        <v>86.51368140048257</v>
      </c>
      <c r="M20" s="121">
        <f>C20/C26*100</f>
        <v>19.43057866518765</v>
      </c>
      <c r="N20" s="122">
        <f>J20/J26*100</f>
        <v>20.07074544739945</v>
      </c>
      <c r="O20" s="137">
        <f>C20/C20*100</f>
        <v>100</v>
      </c>
      <c r="P20" s="138">
        <f>J20/J20*100</f>
        <v>100</v>
      </c>
    </row>
    <row r="21" spans="1:16" s="21" customFormat="1" ht="24" customHeight="1" thickTop="1">
      <c r="A21" s="22"/>
      <c r="B21" s="39" t="s">
        <v>17</v>
      </c>
      <c r="C21" s="50">
        <v>40</v>
      </c>
      <c r="D21" s="76">
        <v>15</v>
      </c>
      <c r="E21" s="100">
        <f t="shared" si="0"/>
        <v>266.66666666666663</v>
      </c>
      <c r="F21" s="77">
        <v>13</v>
      </c>
      <c r="G21" s="92">
        <f t="shared" si="1"/>
        <v>307.69230769230774</v>
      </c>
      <c r="H21" s="156"/>
      <c r="I21" s="157"/>
      <c r="J21" s="76">
        <v>500</v>
      </c>
      <c r="K21" s="78">
        <v>309</v>
      </c>
      <c r="L21" s="108">
        <f t="shared" si="2"/>
        <v>161.81229773462783</v>
      </c>
      <c r="M21" s="123">
        <f>C21/C24*100</f>
        <v>2.619515389652914</v>
      </c>
      <c r="N21" s="124">
        <f>J21/J24*100</f>
        <v>1.7527254881340486</v>
      </c>
      <c r="O21" s="123">
        <f>C21/C23*100</f>
        <v>2.4110910186859553</v>
      </c>
      <c r="P21" s="124">
        <f>J21/J23*100</f>
        <v>2.8998956037582646</v>
      </c>
    </row>
    <row r="22" spans="1:16" s="21" customFormat="1" ht="24" customHeight="1">
      <c r="A22" s="22" t="s">
        <v>12</v>
      </c>
      <c r="B22" s="23" t="s">
        <v>19</v>
      </c>
      <c r="C22" s="45">
        <v>1619</v>
      </c>
      <c r="D22" s="57">
        <v>1264</v>
      </c>
      <c r="E22" s="95">
        <f t="shared" si="0"/>
        <v>128.0854430379747</v>
      </c>
      <c r="F22" s="58">
        <v>1381</v>
      </c>
      <c r="G22" s="87">
        <f t="shared" si="1"/>
        <v>117.23388848660392</v>
      </c>
      <c r="H22" s="158"/>
      <c r="I22" s="159"/>
      <c r="J22" s="57">
        <v>16742</v>
      </c>
      <c r="K22" s="59">
        <v>14850</v>
      </c>
      <c r="L22" s="103">
        <f t="shared" si="2"/>
        <v>112.74074074074075</v>
      </c>
      <c r="M22" s="113">
        <f>C22/C25*100</f>
        <v>41.70530654301906</v>
      </c>
      <c r="N22" s="114">
        <f>J22/J25*100</f>
        <v>30.2005916732809</v>
      </c>
      <c r="O22" s="113">
        <f>C22/C23*100</f>
        <v>97.58890898131405</v>
      </c>
      <c r="P22" s="114">
        <f>J22/J23*100</f>
        <v>97.10010439624173</v>
      </c>
    </row>
    <row r="23" spans="1:16" s="21" customFormat="1" ht="24" customHeight="1" thickBot="1">
      <c r="A23" s="40"/>
      <c r="B23" s="41" t="s">
        <v>18</v>
      </c>
      <c r="C23" s="52">
        <f>C21+C22</f>
        <v>1659</v>
      </c>
      <c r="D23" s="79">
        <f>D21+D22</f>
        <v>1279</v>
      </c>
      <c r="E23" s="101">
        <f t="shared" si="0"/>
        <v>129.71071149335418</v>
      </c>
      <c r="F23" s="52">
        <f>F21+F22</f>
        <v>1394</v>
      </c>
      <c r="G23" s="93">
        <f t="shared" si="1"/>
        <v>119.01004304160689</v>
      </c>
      <c r="H23" s="80">
        <v>1795</v>
      </c>
      <c r="I23" s="81">
        <v>36678</v>
      </c>
      <c r="J23" s="52">
        <f>J21+J22</f>
        <v>17242</v>
      </c>
      <c r="K23" s="82">
        <f>K21+K22</f>
        <v>15159</v>
      </c>
      <c r="L23" s="109">
        <f t="shared" si="2"/>
        <v>113.7410119401016</v>
      </c>
      <c r="M23" s="125">
        <f>C23/C26*100</f>
        <v>30.671103716028842</v>
      </c>
      <c r="N23" s="126">
        <f>J23/J26*100</f>
        <v>20.535235758607957</v>
      </c>
      <c r="O23" s="133">
        <f>C23/C23*100</f>
        <v>100</v>
      </c>
      <c r="P23" s="134">
        <f>J23/J23*100</f>
        <v>100</v>
      </c>
    </row>
    <row r="24" spans="1:16" s="21" customFormat="1" ht="24" customHeight="1">
      <c r="A24" s="22"/>
      <c r="B24" s="42" t="s">
        <v>17</v>
      </c>
      <c r="C24" s="53">
        <f>C9+C12+C15+C18+C21</f>
        <v>1527</v>
      </c>
      <c r="D24" s="83">
        <f>D9+D12+D15+D18+D21</f>
        <v>1719</v>
      </c>
      <c r="E24" s="94">
        <f t="shared" si="0"/>
        <v>88.8307155322862</v>
      </c>
      <c r="F24" s="53">
        <f>F9+F12+F15+F18+F21</f>
        <v>1748</v>
      </c>
      <c r="G24" s="94">
        <f t="shared" si="1"/>
        <v>87.35697940503432</v>
      </c>
      <c r="H24" s="160"/>
      <c r="I24" s="161"/>
      <c r="J24" s="53">
        <f>J9+J12+J15+J18+J21</f>
        <v>28527</v>
      </c>
      <c r="K24" s="84">
        <f>K9+K12+K15+K18+K21</f>
        <v>36968</v>
      </c>
      <c r="L24" s="110">
        <f t="shared" si="2"/>
        <v>77.1667388011253</v>
      </c>
      <c r="M24" s="129">
        <f>C24/C24*100</f>
        <v>100</v>
      </c>
      <c r="N24" s="130">
        <f>J24/J24*100</f>
        <v>100</v>
      </c>
      <c r="O24" s="127">
        <f>C24/C26*100</f>
        <v>28.23072656683306</v>
      </c>
      <c r="P24" s="128">
        <f>J24/J26*100</f>
        <v>33.97567976370544</v>
      </c>
    </row>
    <row r="25" spans="1:16" s="21" customFormat="1" ht="24" customHeight="1">
      <c r="A25" s="22" t="s">
        <v>24</v>
      </c>
      <c r="B25" s="36" t="s">
        <v>19</v>
      </c>
      <c r="C25" s="54">
        <f>C10+C13+C16+C19+C22</f>
        <v>3882</v>
      </c>
      <c r="D25" s="69">
        <f>D10+D13+D16+D19+D22</f>
        <v>3556</v>
      </c>
      <c r="E25" s="90">
        <f t="shared" si="0"/>
        <v>109.16760404949382</v>
      </c>
      <c r="F25" s="54">
        <f>F10+F13+F16+F19+F22</f>
        <v>3454</v>
      </c>
      <c r="G25" s="90">
        <f t="shared" si="1"/>
        <v>112.39143022582513</v>
      </c>
      <c r="H25" s="158"/>
      <c r="I25" s="159"/>
      <c r="J25" s="54">
        <f>J10+J13+J16+J19+J22</f>
        <v>55436</v>
      </c>
      <c r="K25" s="85">
        <f>K10+K13+K16+K19+K22</f>
        <v>56713</v>
      </c>
      <c r="L25" s="106">
        <f t="shared" si="2"/>
        <v>97.74831167457197</v>
      </c>
      <c r="M25" s="131">
        <f>C25/C25*100</f>
        <v>100</v>
      </c>
      <c r="N25" s="132">
        <f>J25/J25*100</f>
        <v>100</v>
      </c>
      <c r="O25" s="119">
        <f>C25/C26*100</f>
        <v>71.76927343316694</v>
      </c>
      <c r="P25" s="120">
        <f>J25/J26*100</f>
        <v>66.02432023629456</v>
      </c>
    </row>
    <row r="26" spans="1:16" s="21" customFormat="1" ht="24" customHeight="1" thickBot="1">
      <c r="A26" s="43"/>
      <c r="B26" s="41" t="s">
        <v>18</v>
      </c>
      <c r="C26" s="52">
        <f>C24+C25</f>
        <v>5409</v>
      </c>
      <c r="D26" s="80">
        <f>D24+D25</f>
        <v>5275</v>
      </c>
      <c r="E26" s="93">
        <f t="shared" si="0"/>
        <v>102.54028436018959</v>
      </c>
      <c r="F26" s="52">
        <f>F24+F25</f>
        <v>5202</v>
      </c>
      <c r="G26" s="93">
        <f t="shared" si="1"/>
        <v>103.97923875432527</v>
      </c>
      <c r="H26" s="80">
        <v>22617</v>
      </c>
      <c r="I26" s="81">
        <v>31138</v>
      </c>
      <c r="J26" s="52">
        <f>J24+J25</f>
        <v>83963</v>
      </c>
      <c r="K26" s="82">
        <f>K24+K25</f>
        <v>93681</v>
      </c>
      <c r="L26" s="109">
        <f t="shared" si="2"/>
        <v>89.62649843618237</v>
      </c>
      <c r="M26" s="133">
        <f>C26/C26*100</f>
        <v>100</v>
      </c>
      <c r="N26" s="134">
        <f>J26/J26*100</f>
        <v>100</v>
      </c>
      <c r="O26" s="133">
        <f>C26/C26*100</f>
        <v>100</v>
      </c>
      <c r="P26" s="134">
        <f>J26/J26*100</f>
        <v>100</v>
      </c>
    </row>
    <row r="27" ht="16.5">
      <c r="B27" s="17"/>
    </row>
  </sheetData>
  <mergeCells count="17">
    <mergeCell ref="H7:I7"/>
    <mergeCell ref="H21:I22"/>
    <mergeCell ref="H24:I25"/>
    <mergeCell ref="H9:I10"/>
    <mergeCell ref="H12:I13"/>
    <mergeCell ref="H15:I16"/>
    <mergeCell ref="H18:I19"/>
    <mergeCell ref="M6:N6"/>
    <mergeCell ref="A1:P1"/>
    <mergeCell ref="O6:P6"/>
    <mergeCell ref="M5:P5"/>
    <mergeCell ref="N4:P4"/>
    <mergeCell ref="J6:L6"/>
    <mergeCell ref="B6:B8"/>
    <mergeCell ref="E6:E8"/>
    <mergeCell ref="F6:F8"/>
    <mergeCell ref="G6:G8"/>
  </mergeCells>
  <printOptions horizontalCentered="1" verticalCentered="1"/>
  <pageMargins left="0.6299212598425197" right="0.6299212598425197" top="0.7874015748031497" bottom="0.7874015748031497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</cp:lastModifiedBy>
  <cp:lastPrinted>2000-12-27T01:48:24Z</cp:lastPrinted>
  <dcterms:created xsi:type="dcterms:W3CDTF">1999-05-06T06:56:03Z</dcterms:created>
  <dcterms:modified xsi:type="dcterms:W3CDTF">2001-01-10T05:45:04Z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