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<sst xmlns="http://schemas.openxmlformats.org/spreadsheetml/2006/main" count="2258" uniqueCount="504">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</sst>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b/>
      <sz val="11"/>
      <color indexed="8"/>
      <name val="ＭＳ Ｐゴシック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9" fillId="2" borderId="10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9" fillId="2" borderId="1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11" fillId="2" borderId="18" xfId="0" applyNumberFormat="1" applyFont="1" applyFill="1" applyBorder="1" applyAlignment="1">
      <alignment/>
    </xf>
    <xf numFmtId="165" fontId="11" fillId="2" borderId="10" xfId="0" applyNumberFormat="1" applyFont="1" applyFill="1" applyBorder="1" applyAlignment="1">
      <alignment/>
    </xf>
    <xf numFmtId="166" fontId="11" fillId="2" borderId="18" xfId="0" applyNumberFormat="1" applyFont="1" applyFill="1" applyBorder="1" applyAlignment="1">
      <alignment wrapText="1"/>
    </xf>
    <xf numFmtId="166" fontId="11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4" fontId="9" fillId="0" borderId="0" xfId="0" applyFont="1" applyAlignment="1">
      <alignment vertical="top" wrapText="1"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4" fillId="2" borderId="26" xfId="0" applyNumberFormat="1" applyFont="1" applyFill="1" applyBorder="1" applyAlignment="1">
      <alignment/>
    </xf>
    <xf numFmtId="165" fontId="14" fillId="2" borderId="26" xfId="0" applyNumberFormat="1" applyFont="1" applyFill="1" applyBorder="1" applyAlignment="1">
      <alignment/>
    </xf>
    <xf numFmtId="166" fontId="14" fillId="2" borderId="26" xfId="0" applyNumberFormat="1" applyFont="1" applyFill="1" applyBorder="1" applyAlignment="1">
      <alignment wrapText="1"/>
    </xf>
    <xf numFmtId="166" fontId="14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5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5" fillId="2" borderId="26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/>
    </xf>
    <xf numFmtId="167" fontId="15" fillId="2" borderId="26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5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5" fillId="2" borderId="25" xfId="0" applyNumberFormat="1" applyFont="1" applyFill="1" applyBorder="1" applyAlignment="1">
      <alignment vertical="center"/>
    </xf>
    <xf numFmtId="165" fontId="15" fillId="2" borderId="25" xfId="0" applyNumberFormat="1" applyFont="1" applyFill="1" applyBorder="1" applyAlignment="1">
      <alignment horizontal="right" vertical="center"/>
    </xf>
    <xf numFmtId="166" fontId="15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3"/>
  <sheetViews>
    <sheetView showGridLines="0" tabSelected="1" zoomScale="60" zoomScaleNormal="60" workbookViewId="0" topLeftCell="A2">
      <selection activeCell="R12" sqref="R12"/>
    </sheetView>
  </sheetViews>
  <sheetFormatPr defaultColWidth="8" defaultRowHeight="19.5" customHeight="1"/>
  <cols>
    <col min="1" max="1" width="5.3984375" style="1" customWidth="1"/>
    <col min="2" max="2" width="7.69921875" style="1" customWidth="1"/>
    <col min="3" max="18" width="8.5" style="1" customWidth="1"/>
    <col min="19" max="20" width="7.296875" style="1" customWidth="1"/>
    <col min="21" max="16384" width="8.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158927</v>
      </c>
      <c r="D6" s="25">
        <f aca="true" t="shared" si="0" ref="D6:D11">(C6/C23)*100-100</f>
        <v>1.8077575990519108</v>
      </c>
      <c r="E6" s="24">
        <v>124715</v>
      </c>
      <c r="F6" s="25">
        <f aca="true" t="shared" si="1" ref="F6:F11">(E6/E23)*100-100</f>
        <v>0.15418838286902314</v>
      </c>
      <c r="G6" s="24">
        <v>5570</v>
      </c>
      <c r="H6" s="25">
        <f aca="true" t="shared" si="2" ref="H6:H11">(G6/G23)*100-100</f>
        <v>502.8138528138528</v>
      </c>
      <c r="I6" s="26">
        <f aca="true" t="shared" si="3" ref="I6:I11">E6+G6</f>
        <v>130285</v>
      </c>
      <c r="J6" s="25">
        <f aca="true" t="shared" si="4" ref="J6:J11">(I6/I23)*100-100</f>
        <v>3.8566087670490248</v>
      </c>
      <c r="K6" s="24">
        <v>14205</v>
      </c>
      <c r="L6" s="25">
        <f aca="true" t="shared" si="5" ref="L6:L11">(K6/K23)*100-100</f>
        <v>-14.396769916837414</v>
      </c>
      <c r="M6" s="24">
        <v>14437</v>
      </c>
      <c r="N6" s="25">
        <f aca="true" t="shared" si="6" ref="N6:N11">(M6/M23)*100-100</f>
        <v>2.6521615472127564</v>
      </c>
      <c r="O6" s="26">
        <f aca="true" t="shared" si="7" ref="O6:O11">K6+M6</f>
        <v>28642</v>
      </c>
      <c r="P6" s="25">
        <f aca="true" t="shared" si="8" ref="P6:P11">(O6/O23)*100-100</f>
        <v>-6.575771413660377</v>
      </c>
      <c r="Q6" s="26">
        <f aca="true" t="shared" si="9" ref="Q6:Q11">G6+K6+M6</f>
        <v>34212</v>
      </c>
      <c r="R6" s="25">
        <f aca="true" t="shared" si="10" ref="R6:R11">(Q6/Q23)*100-100</f>
        <v>8.327528338927252</v>
      </c>
      <c r="S6" s="16"/>
      <c r="T6" s="11"/>
    </row>
    <row r="7" spans="1:20" ht="17.25" customHeight="1">
      <c r="A7" s="27"/>
      <c r="B7" s="28" t="s">
        <v>21</v>
      </c>
      <c r="C7" s="24">
        <v>179017</v>
      </c>
      <c r="D7" s="25">
        <f t="shared" si="0"/>
        <v>1.0191240950053952</v>
      </c>
      <c r="E7" s="24">
        <v>140369</v>
      </c>
      <c r="F7" s="25">
        <f t="shared" si="1"/>
        <v>-1.1652960063087932</v>
      </c>
      <c r="G7" s="24">
        <v>6036</v>
      </c>
      <c r="H7" s="25">
        <f t="shared" si="2"/>
        <v>536.0379346680716</v>
      </c>
      <c r="I7" s="26">
        <f t="shared" si="3"/>
        <v>146405</v>
      </c>
      <c r="J7" s="25">
        <f t="shared" si="4"/>
        <v>2.4004532324285037</v>
      </c>
      <c r="K7" s="24">
        <v>16875</v>
      </c>
      <c r="L7" s="25">
        <f t="shared" si="5"/>
        <v>-10.902851108764523</v>
      </c>
      <c r="M7" s="24">
        <v>15737</v>
      </c>
      <c r="N7" s="25">
        <f t="shared" si="6"/>
        <v>2.8696561642044713</v>
      </c>
      <c r="O7" s="26">
        <f t="shared" si="7"/>
        <v>32612</v>
      </c>
      <c r="P7" s="25">
        <f t="shared" si="8"/>
        <v>-4.749109176937907</v>
      </c>
      <c r="Q7" s="26">
        <f t="shared" si="9"/>
        <v>38648</v>
      </c>
      <c r="R7" s="25">
        <f t="shared" si="10"/>
        <v>9.836018984283967</v>
      </c>
      <c r="S7" s="16"/>
      <c r="T7" s="11"/>
    </row>
    <row r="8" spans="1:20" ht="17.25" customHeight="1">
      <c r="A8" s="27"/>
      <c r="B8" s="28" t="s">
        <v>22</v>
      </c>
      <c r="C8" s="29">
        <v>223440</v>
      </c>
      <c r="D8" s="25">
        <f t="shared" si="0"/>
        <v>-2.510111565361939</v>
      </c>
      <c r="E8" s="29">
        <v>175252</v>
      </c>
      <c r="F8" s="25">
        <f t="shared" si="1"/>
        <v>-4.561395865554275</v>
      </c>
      <c r="G8" s="29">
        <v>6678</v>
      </c>
      <c r="H8" s="25">
        <f t="shared" si="2"/>
        <v>495.1871657754011</v>
      </c>
      <c r="I8" s="26">
        <f t="shared" si="3"/>
        <v>181930</v>
      </c>
      <c r="J8" s="25">
        <f t="shared" si="4"/>
        <v>-1.5263870094722591</v>
      </c>
      <c r="K8" s="29">
        <v>21589</v>
      </c>
      <c r="L8" s="25">
        <f t="shared" si="5"/>
        <v>-9.121906044788687</v>
      </c>
      <c r="M8" s="29">
        <v>19921</v>
      </c>
      <c r="N8" s="25">
        <f t="shared" si="6"/>
        <v>-3.7028085270943194</v>
      </c>
      <c r="O8" s="26">
        <f t="shared" si="7"/>
        <v>41510</v>
      </c>
      <c r="P8" s="25">
        <f t="shared" si="8"/>
        <v>-6.599464482595678</v>
      </c>
      <c r="Q8" s="26">
        <f t="shared" si="9"/>
        <v>48188</v>
      </c>
      <c r="R8" s="25">
        <f t="shared" si="10"/>
        <v>5.756611434214861</v>
      </c>
      <c r="S8" s="30"/>
      <c r="T8" s="11"/>
    </row>
    <row r="9" spans="1:20" ht="17.25" customHeight="1">
      <c r="A9" s="27"/>
      <c r="B9" s="28" t="s">
        <v>23</v>
      </c>
      <c r="C9" s="31">
        <v>147733</v>
      </c>
      <c r="D9" s="25">
        <f t="shared" si="0"/>
        <v>4.949348564283994</v>
      </c>
      <c r="E9" s="31">
        <v>115363</v>
      </c>
      <c r="F9" s="25">
        <f t="shared" si="1"/>
        <v>3.5184221388704344</v>
      </c>
      <c r="G9" s="31">
        <v>4451</v>
      </c>
      <c r="H9" s="25">
        <f t="shared" si="2"/>
        <v>372.0042417815482</v>
      </c>
      <c r="I9" s="26">
        <f t="shared" si="3"/>
        <v>119814</v>
      </c>
      <c r="J9" s="25">
        <f t="shared" si="4"/>
        <v>6.6103127641589055</v>
      </c>
      <c r="K9" s="29">
        <v>13687</v>
      </c>
      <c r="L9" s="25">
        <f t="shared" si="5"/>
        <v>-11.181051265412066</v>
      </c>
      <c r="M9" s="29">
        <v>14232</v>
      </c>
      <c r="N9" s="25">
        <f t="shared" si="6"/>
        <v>9.721686839873556</v>
      </c>
      <c r="O9" s="26">
        <f t="shared" si="7"/>
        <v>27919</v>
      </c>
      <c r="P9" s="25">
        <f t="shared" si="8"/>
        <v>-1.6278496177019832</v>
      </c>
      <c r="Q9" s="26">
        <f t="shared" si="9"/>
        <v>32370</v>
      </c>
      <c r="R9" s="25">
        <f t="shared" si="10"/>
        <v>10.387395989633077</v>
      </c>
      <c r="S9" s="30"/>
      <c r="T9" s="11"/>
    </row>
    <row r="10" spans="1:20" ht="17.25" customHeight="1">
      <c r="A10" s="27"/>
      <c r="B10" s="28" t="s">
        <v>24</v>
      </c>
      <c r="C10" s="31">
        <v>148782</v>
      </c>
      <c r="D10" s="25">
        <f t="shared" si="0"/>
        <v>9.526578867941197</v>
      </c>
      <c r="E10" s="31">
        <v>114782</v>
      </c>
      <c r="F10" s="25">
        <f t="shared" si="1"/>
        <v>8.602516794398724</v>
      </c>
      <c r="G10" s="31">
        <v>4331</v>
      </c>
      <c r="H10" s="25">
        <f t="shared" si="2"/>
        <v>345.1181911613566</v>
      </c>
      <c r="I10" s="26">
        <f t="shared" si="3"/>
        <v>119113</v>
      </c>
      <c r="J10" s="25">
        <f t="shared" si="4"/>
        <v>11.672276234495556</v>
      </c>
      <c r="K10" s="29">
        <v>14600</v>
      </c>
      <c r="L10" s="25">
        <f t="shared" si="5"/>
        <v>-9.468593042723384</v>
      </c>
      <c r="M10" s="29">
        <v>15069</v>
      </c>
      <c r="N10" s="25">
        <f t="shared" si="6"/>
        <v>15.462416673051877</v>
      </c>
      <c r="O10" s="26">
        <f t="shared" si="7"/>
        <v>29669</v>
      </c>
      <c r="P10" s="25">
        <f t="shared" si="8"/>
        <v>1.6827746932620613</v>
      </c>
      <c r="Q10" s="26">
        <f t="shared" si="9"/>
        <v>34000</v>
      </c>
      <c r="R10" s="25">
        <f t="shared" si="10"/>
        <v>12.765745746409735</v>
      </c>
      <c r="S10" s="30"/>
      <c r="T10" s="11"/>
    </row>
    <row r="11" spans="1:20" ht="17.25" customHeight="1">
      <c r="A11" s="27"/>
      <c r="B11" s="28" t="s">
        <v>25</v>
      </c>
      <c r="C11" s="29">
        <v>160173</v>
      </c>
      <c r="D11" s="25">
        <f t="shared" si="0"/>
        <v>-0.516136245062242</v>
      </c>
      <c r="E11" s="31">
        <v>118919</v>
      </c>
      <c r="F11" s="25">
        <f t="shared" si="1"/>
        <v>-3.2305576577236366</v>
      </c>
      <c r="G11" s="31">
        <v>4735</v>
      </c>
      <c r="H11" s="25">
        <f t="shared" si="2"/>
        <v>482.41082410824106</v>
      </c>
      <c r="I11" s="26">
        <f t="shared" si="3"/>
        <v>123654</v>
      </c>
      <c r="J11" s="25">
        <f t="shared" si="4"/>
        <v>-0.038802929621184035</v>
      </c>
      <c r="K11" s="29">
        <v>20136</v>
      </c>
      <c r="L11" s="25">
        <f t="shared" si="5"/>
        <v>-6.165245351600717</v>
      </c>
      <c r="M11" s="29">
        <v>16383</v>
      </c>
      <c r="N11" s="25">
        <f t="shared" si="6"/>
        <v>3.4084453701950395</v>
      </c>
      <c r="O11" s="26">
        <f t="shared" si="7"/>
        <v>36519</v>
      </c>
      <c r="P11" s="25">
        <f t="shared" si="8"/>
        <v>-2.099083159079939</v>
      </c>
      <c r="Q11" s="26">
        <f t="shared" si="9"/>
        <v>41254</v>
      </c>
      <c r="R11" s="25">
        <f t="shared" si="10"/>
        <v>8.235602781057324</v>
      </c>
      <c r="S11" s="32"/>
      <c r="T11" s="33"/>
    </row>
    <row r="12" spans="1:20" ht="17.25" customHeight="1">
      <c r="A12" s="27"/>
      <c r="B12" s="34" t="s">
        <v>26</v>
      </c>
      <c r="C12" s="29"/>
      <c r="D12" s="25"/>
      <c r="E12" s="29"/>
      <c r="F12" s="25"/>
      <c r="G12" s="29"/>
      <c r="H12" s="25"/>
      <c r="I12" s="26"/>
      <c r="J12" s="25"/>
      <c r="K12" s="29"/>
      <c r="L12" s="25"/>
      <c r="M12" s="29"/>
      <c r="N12" s="25"/>
      <c r="O12" s="26"/>
      <c r="P12" s="25"/>
      <c r="Q12" s="26"/>
      <c r="R12" s="25"/>
      <c r="S12" s="16"/>
      <c r="T12" s="11"/>
    </row>
    <row r="13" spans="1:20" ht="17.25" customHeight="1">
      <c r="A13" s="35"/>
      <c r="B13" s="34" t="s">
        <v>27</v>
      </c>
      <c r="C13" s="29"/>
      <c r="D13" s="25"/>
      <c r="E13" s="36"/>
      <c r="F13" s="25"/>
      <c r="G13" s="36"/>
      <c r="H13" s="25"/>
      <c r="I13" s="26"/>
      <c r="J13" s="25"/>
      <c r="K13" s="36"/>
      <c r="L13" s="25"/>
      <c r="M13" s="36"/>
      <c r="N13" s="25"/>
      <c r="O13" s="26"/>
      <c r="P13" s="25"/>
      <c r="Q13" s="26"/>
      <c r="R13" s="25"/>
      <c r="S13" s="16"/>
      <c r="T13" s="11"/>
    </row>
    <row r="14" spans="1:20" ht="17.25" customHeight="1">
      <c r="A14" s="35"/>
      <c r="B14" s="34" t="s">
        <v>28</v>
      </c>
      <c r="C14" s="29"/>
      <c r="D14" s="25"/>
      <c r="E14" s="29"/>
      <c r="F14" s="25"/>
      <c r="G14" s="29"/>
      <c r="H14" s="25"/>
      <c r="I14" s="26"/>
      <c r="J14" s="25"/>
      <c r="K14" s="24"/>
      <c r="L14" s="25"/>
      <c r="M14" s="24"/>
      <c r="N14" s="25"/>
      <c r="O14" s="26"/>
      <c r="P14" s="25"/>
      <c r="Q14" s="26"/>
      <c r="R14" s="25"/>
      <c r="S14" s="16"/>
      <c r="T14" s="11"/>
    </row>
    <row r="15" spans="1:20" ht="17.25" customHeight="1">
      <c r="A15" s="27"/>
      <c r="B15" s="34" t="s">
        <v>29</v>
      </c>
      <c r="C15" s="29"/>
      <c r="D15" s="25"/>
      <c r="E15" s="24"/>
      <c r="F15" s="25"/>
      <c r="G15" s="24"/>
      <c r="H15" s="25"/>
      <c r="I15" s="26"/>
      <c r="J15" s="25"/>
      <c r="K15" s="24"/>
      <c r="L15" s="25"/>
      <c r="M15" s="24"/>
      <c r="N15" s="25"/>
      <c r="O15" s="26"/>
      <c r="P15" s="25"/>
      <c r="Q15" s="26"/>
      <c r="R15" s="25"/>
      <c r="S15" s="30"/>
      <c r="T15" s="11"/>
    </row>
    <row r="16" spans="1:20" ht="17.25" customHeight="1">
      <c r="A16" s="27"/>
      <c r="B16" s="34" t="s">
        <v>30</v>
      </c>
      <c r="C16" s="29"/>
      <c r="D16" s="25"/>
      <c r="E16" s="24"/>
      <c r="F16" s="25"/>
      <c r="G16" s="24"/>
      <c r="H16" s="25"/>
      <c r="I16" s="26"/>
      <c r="J16" s="25"/>
      <c r="K16" s="24"/>
      <c r="L16" s="25"/>
      <c r="M16" s="24"/>
      <c r="N16" s="25"/>
      <c r="O16" s="26"/>
      <c r="P16" s="25"/>
      <c r="Q16" s="26"/>
      <c r="R16" s="25"/>
      <c r="S16" s="30"/>
      <c r="T16" s="11"/>
    </row>
    <row r="17" spans="1:20" ht="17.25" customHeight="1">
      <c r="A17" s="27"/>
      <c r="B17" s="34" t="s">
        <v>31</v>
      </c>
      <c r="C17" s="24"/>
      <c r="D17" s="25"/>
      <c r="E17" s="24"/>
      <c r="F17" s="25"/>
      <c r="G17" s="24"/>
      <c r="H17" s="25"/>
      <c r="I17" s="26"/>
      <c r="J17" s="25"/>
      <c r="K17" s="24"/>
      <c r="L17" s="25"/>
      <c r="M17" s="24"/>
      <c r="N17" s="25"/>
      <c r="O17" s="26"/>
      <c r="P17" s="25"/>
      <c r="Q17" s="26"/>
      <c r="R17" s="25"/>
      <c r="S17" s="30"/>
      <c r="T17" s="37"/>
    </row>
    <row r="18" spans="1:20" ht="28.5" customHeight="1">
      <c r="A18" s="38"/>
      <c r="B18" s="39" t="s">
        <v>32</v>
      </c>
      <c r="C18" s="40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3"/>
      <c r="P18" s="41"/>
      <c r="Q18" s="43"/>
      <c r="R18" s="41"/>
      <c r="S18" s="16"/>
      <c r="T18" s="37"/>
    </row>
    <row r="19" spans="1:20" ht="17.25" customHeight="1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47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47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24">
        <v>156105</v>
      </c>
      <c r="D23" s="25">
        <f aca="true" t="shared" si="11" ref="D23:D35">(C23/C40)*100-100</f>
        <v>8.73471946505066</v>
      </c>
      <c r="E23" s="24">
        <v>124523</v>
      </c>
      <c r="F23" s="25">
        <f aca="true" t="shared" si="12" ref="F23:F35">(E23/E40)*100-100</f>
        <v>8.921136419299529</v>
      </c>
      <c r="G23" s="24">
        <v>924</v>
      </c>
      <c r="H23" s="25">
        <f aca="true" t="shared" si="13" ref="H23:H35">(G23/G40)*100-100</f>
        <v>-24.57142857142857</v>
      </c>
      <c r="I23" s="26">
        <f aca="true" t="shared" si="14" ref="I23:I34">E23+G23</f>
        <v>125447</v>
      </c>
      <c r="J23" s="25">
        <f aca="true" t="shared" si="15" ref="J23:J35">(I23/I40)*100-100</f>
        <v>8.566062882413533</v>
      </c>
      <c r="K23" s="24">
        <v>16594</v>
      </c>
      <c r="L23" s="25">
        <f aca="true" t="shared" si="16" ref="L23:L35">(K23/K40)*100-100</f>
        <v>20.38595473012188</v>
      </c>
      <c r="M23" s="24">
        <v>14064</v>
      </c>
      <c r="N23" s="25">
        <f aca="true" t="shared" si="17" ref="N23:N35">(M23/M40)*100-100</f>
        <v>-1.1804384485666048</v>
      </c>
      <c r="O23" s="26">
        <f aca="true" t="shared" si="18" ref="O23:O34">K23+M23</f>
        <v>30658</v>
      </c>
      <c r="P23" s="25">
        <f aca="true" t="shared" si="19" ref="P23:P35">(O23/O40)*100-100</f>
        <v>9.430325528269563</v>
      </c>
      <c r="Q23" s="26">
        <f aca="true" t="shared" si="20" ref="Q23:Q34">G23+K23+M23</f>
        <v>31582</v>
      </c>
      <c r="R23" s="25">
        <f aca="true" t="shared" si="21" ref="R23:R35">(Q23/Q40)*100-100</f>
        <v>8.005882151773207</v>
      </c>
      <c r="S23" s="16"/>
      <c r="T23" s="11"/>
    </row>
    <row r="24" spans="1:20" ht="17.25" customHeight="1">
      <c r="A24" s="27"/>
      <c r="B24" s="28" t="s">
        <v>34</v>
      </c>
      <c r="C24" s="24">
        <f>E24+Q24</f>
        <v>177211</v>
      </c>
      <c r="D24" s="25">
        <f t="shared" si="11"/>
        <v>2.6179859864497104</v>
      </c>
      <c r="E24" s="24">
        <v>142024</v>
      </c>
      <c r="F24" s="25">
        <f t="shared" si="12"/>
        <v>1.8414410279944775</v>
      </c>
      <c r="G24" s="24">
        <v>949</v>
      </c>
      <c r="H24" s="25">
        <f t="shared" si="13"/>
        <v>-40.464240903387704</v>
      </c>
      <c r="I24" s="26">
        <f t="shared" si="14"/>
        <v>142973</v>
      </c>
      <c r="J24" s="25">
        <f t="shared" si="15"/>
        <v>1.3633463310882803</v>
      </c>
      <c r="K24" s="24">
        <v>18940</v>
      </c>
      <c r="L24" s="25">
        <f t="shared" si="16"/>
        <v>17.918067488482123</v>
      </c>
      <c r="M24" s="24">
        <v>15298</v>
      </c>
      <c r="N24" s="25">
        <f t="shared" si="17"/>
        <v>-1.7974065990499497</v>
      </c>
      <c r="O24" s="26">
        <f t="shared" si="18"/>
        <v>34238</v>
      </c>
      <c r="P24" s="25">
        <f t="shared" si="19"/>
        <v>8.211125158027826</v>
      </c>
      <c r="Q24" s="26">
        <f t="shared" si="20"/>
        <v>35187</v>
      </c>
      <c r="R24" s="25">
        <f t="shared" si="21"/>
        <v>5.876512005777215</v>
      </c>
      <c r="S24" s="16"/>
      <c r="T24" s="11"/>
    </row>
    <row r="25" spans="1:20" ht="17.25" customHeight="1">
      <c r="A25" s="27"/>
      <c r="B25" s="28" t="s">
        <v>22</v>
      </c>
      <c r="C25" s="29">
        <v>229193</v>
      </c>
      <c r="D25" s="25">
        <f t="shared" si="11"/>
        <v>-0.6618411927877901</v>
      </c>
      <c r="E25" s="29">
        <v>183628</v>
      </c>
      <c r="F25" s="25">
        <f t="shared" si="12"/>
        <v>-1.128023992720344</v>
      </c>
      <c r="G25" s="29">
        <v>1122</v>
      </c>
      <c r="H25" s="25">
        <f t="shared" si="13"/>
        <v>-48.00741427247451</v>
      </c>
      <c r="I25" s="26">
        <f t="shared" si="14"/>
        <v>184750</v>
      </c>
      <c r="J25" s="25">
        <f t="shared" si="15"/>
        <v>-1.6664803785374858</v>
      </c>
      <c r="K25" s="29">
        <v>23756</v>
      </c>
      <c r="L25" s="25">
        <f t="shared" si="16"/>
        <v>8.703212226594673</v>
      </c>
      <c r="M25" s="29">
        <v>20687</v>
      </c>
      <c r="N25" s="25">
        <f t="shared" si="17"/>
        <v>-1.420061949011199</v>
      </c>
      <c r="O25" s="26">
        <f t="shared" si="18"/>
        <v>44443</v>
      </c>
      <c r="P25" s="25">
        <f t="shared" si="19"/>
        <v>3.744251733233739</v>
      </c>
      <c r="Q25" s="26">
        <f t="shared" si="20"/>
        <v>45565</v>
      </c>
      <c r="R25" s="25">
        <f t="shared" si="21"/>
        <v>1.2623063759806143</v>
      </c>
      <c r="S25" s="16"/>
      <c r="T25" s="11"/>
    </row>
    <row r="26" spans="1:20" ht="17.25" customHeight="1">
      <c r="A26" s="27"/>
      <c r="B26" s="28" t="s">
        <v>23</v>
      </c>
      <c r="C26" s="31">
        <v>140766</v>
      </c>
      <c r="D26" s="25">
        <f t="shared" si="11"/>
        <v>7.844354041692526</v>
      </c>
      <c r="E26" s="31">
        <v>111442</v>
      </c>
      <c r="F26" s="25">
        <f t="shared" si="12"/>
        <v>9.89251553101272</v>
      </c>
      <c r="G26" s="31">
        <v>943</v>
      </c>
      <c r="H26" s="25">
        <f t="shared" si="13"/>
        <v>-42.429792429792435</v>
      </c>
      <c r="I26" s="26">
        <f t="shared" si="14"/>
        <v>112385</v>
      </c>
      <c r="J26" s="25">
        <f t="shared" si="15"/>
        <v>9.060826022824315</v>
      </c>
      <c r="K26" s="29">
        <v>15410</v>
      </c>
      <c r="L26" s="25">
        <f t="shared" si="16"/>
        <v>11.279607163489302</v>
      </c>
      <c r="M26" s="29">
        <v>12971</v>
      </c>
      <c r="N26" s="25">
        <f t="shared" si="17"/>
        <v>-4.841904482429754</v>
      </c>
      <c r="O26" s="26">
        <f t="shared" si="18"/>
        <v>28381</v>
      </c>
      <c r="P26" s="25">
        <f t="shared" si="19"/>
        <v>3.282506641435276</v>
      </c>
      <c r="Q26" s="26">
        <f t="shared" si="20"/>
        <v>29324</v>
      </c>
      <c r="R26" s="25">
        <f t="shared" si="21"/>
        <v>0.710924889239962</v>
      </c>
      <c r="S26" s="32"/>
      <c r="T26" s="11"/>
    </row>
    <row r="27" spans="1:20" ht="17.25" customHeight="1">
      <c r="A27" s="27"/>
      <c r="B27" s="28" t="s">
        <v>24</v>
      </c>
      <c r="C27" s="31">
        <v>135841</v>
      </c>
      <c r="D27" s="25">
        <f t="shared" si="11"/>
        <v>0.5752828288811287</v>
      </c>
      <c r="E27" s="31">
        <v>105690</v>
      </c>
      <c r="F27" s="25">
        <f t="shared" si="12"/>
        <v>0.22379426100481226</v>
      </c>
      <c r="G27" s="31">
        <v>973</v>
      </c>
      <c r="H27" s="25">
        <f t="shared" si="13"/>
        <v>-34.69798657718121</v>
      </c>
      <c r="I27" s="26">
        <f t="shared" si="14"/>
        <v>106663</v>
      </c>
      <c r="J27" s="25">
        <f t="shared" si="15"/>
        <v>-0.26275433871933274</v>
      </c>
      <c r="K27" s="29">
        <v>16127</v>
      </c>
      <c r="L27" s="25">
        <f t="shared" si="16"/>
        <v>19.60987910702366</v>
      </c>
      <c r="M27" s="29">
        <v>13051</v>
      </c>
      <c r="N27" s="25">
        <f t="shared" si="17"/>
        <v>-10.835553733688599</v>
      </c>
      <c r="O27" s="26">
        <f t="shared" si="18"/>
        <v>29178</v>
      </c>
      <c r="P27" s="25">
        <f t="shared" si="19"/>
        <v>3.762446657183503</v>
      </c>
      <c r="Q27" s="26">
        <f t="shared" si="20"/>
        <v>30151</v>
      </c>
      <c r="R27" s="25">
        <f t="shared" si="21"/>
        <v>1.8270854441067286</v>
      </c>
      <c r="S27" s="30"/>
      <c r="T27" s="11"/>
    </row>
    <row r="28" spans="1:20" ht="17.25" customHeight="1">
      <c r="A28" s="27"/>
      <c r="B28" s="28" t="s">
        <v>25</v>
      </c>
      <c r="C28" s="29">
        <v>161004</v>
      </c>
      <c r="D28" s="25">
        <f t="shared" si="11"/>
        <v>-0.4458185190910484</v>
      </c>
      <c r="E28" s="31">
        <v>122889</v>
      </c>
      <c r="F28" s="25">
        <f t="shared" si="12"/>
        <v>0.359333273444463</v>
      </c>
      <c r="G28" s="31">
        <v>813</v>
      </c>
      <c r="H28" s="25">
        <f t="shared" si="13"/>
        <v>-45.763842561707804</v>
      </c>
      <c r="I28" s="26">
        <f t="shared" si="14"/>
        <v>123702</v>
      </c>
      <c r="J28" s="25">
        <f t="shared" si="15"/>
        <v>-0.19847032626584848</v>
      </c>
      <c r="K28" s="29">
        <v>21459</v>
      </c>
      <c r="L28" s="25">
        <f t="shared" si="16"/>
        <v>0.0886194029850742</v>
      </c>
      <c r="M28" s="48">
        <v>15843</v>
      </c>
      <c r="N28" s="25">
        <f t="shared" si="17"/>
        <v>-3.0238109812082996</v>
      </c>
      <c r="O28" s="26">
        <f t="shared" si="18"/>
        <v>37302</v>
      </c>
      <c r="P28" s="25">
        <f t="shared" si="19"/>
        <v>-1.257378828387644</v>
      </c>
      <c r="Q28" s="26">
        <f t="shared" si="20"/>
        <v>38115</v>
      </c>
      <c r="R28" s="25">
        <f t="shared" si="21"/>
        <v>-2.9560036663611413</v>
      </c>
      <c r="S28" s="32"/>
      <c r="T28" s="33"/>
    </row>
    <row r="29" spans="1:20" ht="17.25" customHeight="1">
      <c r="A29" s="27"/>
      <c r="B29" s="34" t="s">
        <v>26</v>
      </c>
      <c r="C29" s="29">
        <f>E29+G29+K29+M29</f>
        <v>159657</v>
      </c>
      <c r="D29" s="25">
        <f t="shared" si="11"/>
        <v>7.130779037777629</v>
      </c>
      <c r="E29" s="29">
        <v>123819</v>
      </c>
      <c r="F29" s="25">
        <f t="shared" si="12"/>
        <v>6.611847769932837</v>
      </c>
      <c r="G29" s="29">
        <v>3794</v>
      </c>
      <c r="H29" s="25">
        <f t="shared" si="13"/>
        <v>187.20666161998486</v>
      </c>
      <c r="I29" s="26">
        <f t="shared" si="14"/>
        <v>127613</v>
      </c>
      <c r="J29" s="25">
        <f t="shared" si="15"/>
        <v>8.642868696844047</v>
      </c>
      <c r="K29" s="29">
        <v>15759</v>
      </c>
      <c r="L29" s="25">
        <f t="shared" si="16"/>
        <v>-1.7579951374602558</v>
      </c>
      <c r="M29" s="29">
        <v>16285</v>
      </c>
      <c r="N29" s="25">
        <f t="shared" si="17"/>
        <v>4.875064399793928</v>
      </c>
      <c r="O29" s="26">
        <f t="shared" si="18"/>
        <v>32044</v>
      </c>
      <c r="P29" s="25">
        <f t="shared" si="19"/>
        <v>1.504640628464628</v>
      </c>
      <c r="Q29" s="26">
        <f t="shared" si="20"/>
        <v>35838</v>
      </c>
      <c r="R29" s="25">
        <f t="shared" si="21"/>
        <v>8.963210702341144</v>
      </c>
      <c r="S29" s="16"/>
      <c r="T29" s="11"/>
    </row>
    <row r="30" spans="1:20" ht="17.25" customHeight="1">
      <c r="A30" s="35"/>
      <c r="B30" s="34" t="s">
        <v>27</v>
      </c>
      <c r="C30" s="29">
        <v>130860</v>
      </c>
      <c r="D30" s="25">
        <f t="shared" si="11"/>
        <v>7.706363120077043</v>
      </c>
      <c r="E30" s="36">
        <v>101985</v>
      </c>
      <c r="F30" s="25">
        <f t="shared" si="12"/>
        <v>7.746188710341983</v>
      </c>
      <c r="G30" s="36">
        <v>3081</v>
      </c>
      <c r="H30" s="25">
        <f t="shared" si="13"/>
        <v>189.56766917293237</v>
      </c>
      <c r="I30" s="26">
        <f t="shared" si="14"/>
        <v>105066</v>
      </c>
      <c r="J30" s="25">
        <f t="shared" si="15"/>
        <v>9.767334956172874</v>
      </c>
      <c r="K30" s="36">
        <v>11971</v>
      </c>
      <c r="L30" s="25">
        <f t="shared" si="16"/>
        <v>-5.584036595946046</v>
      </c>
      <c r="M30" s="36">
        <v>13823</v>
      </c>
      <c r="N30" s="25">
        <f t="shared" si="17"/>
        <v>5.511029692389897</v>
      </c>
      <c r="O30" s="26">
        <f t="shared" si="18"/>
        <v>25794</v>
      </c>
      <c r="P30" s="25">
        <f t="shared" si="19"/>
        <v>0.05430566330488773</v>
      </c>
      <c r="Q30" s="26">
        <f t="shared" si="20"/>
        <v>28875</v>
      </c>
      <c r="R30" s="25">
        <f t="shared" si="21"/>
        <v>7.565936522127842</v>
      </c>
      <c r="S30" s="16"/>
      <c r="T30" s="11"/>
    </row>
    <row r="31" spans="1:20" ht="17.25" customHeight="1">
      <c r="A31" s="35"/>
      <c r="B31" s="34" t="s">
        <v>28</v>
      </c>
      <c r="C31" s="29">
        <v>177053</v>
      </c>
      <c r="D31" s="25">
        <f t="shared" si="11"/>
        <v>0.022597210374385668</v>
      </c>
      <c r="E31" s="29">
        <v>138998</v>
      </c>
      <c r="F31" s="25">
        <f t="shared" si="12"/>
        <v>-1.9774051141732798</v>
      </c>
      <c r="G31" s="29">
        <v>4784</v>
      </c>
      <c r="H31" s="25">
        <f t="shared" si="13"/>
        <v>278.1818181818182</v>
      </c>
      <c r="I31" s="26">
        <f t="shared" si="14"/>
        <v>143782</v>
      </c>
      <c r="J31" s="25">
        <f t="shared" si="15"/>
        <v>0.4997658439751973</v>
      </c>
      <c r="K31" s="24">
        <v>15771</v>
      </c>
      <c r="L31" s="25">
        <f t="shared" si="16"/>
        <v>-4.919515283052988</v>
      </c>
      <c r="M31" s="24">
        <v>17500</v>
      </c>
      <c r="N31" s="25">
        <f t="shared" si="17"/>
        <v>0.812258770666503</v>
      </c>
      <c r="O31" s="26">
        <f t="shared" si="18"/>
        <v>33271</v>
      </c>
      <c r="P31" s="25">
        <f t="shared" si="19"/>
        <v>-1.9884522476875048</v>
      </c>
      <c r="Q31" s="26">
        <f t="shared" si="20"/>
        <v>38055</v>
      </c>
      <c r="R31" s="25">
        <f t="shared" si="21"/>
        <v>8.077021385362528</v>
      </c>
      <c r="S31" s="16"/>
      <c r="T31" s="11"/>
    </row>
    <row r="32" spans="1:20" ht="17.25" customHeight="1">
      <c r="A32" s="27"/>
      <c r="B32" s="34" t="s">
        <v>29</v>
      </c>
      <c r="C32" s="29">
        <v>157439</v>
      </c>
      <c r="D32" s="25">
        <f t="shared" si="11"/>
        <v>11.733354150994273</v>
      </c>
      <c r="E32" s="24">
        <v>119702</v>
      </c>
      <c r="F32" s="25">
        <f t="shared" si="12"/>
        <v>8.579151699865761</v>
      </c>
      <c r="G32" s="24">
        <v>6181</v>
      </c>
      <c r="H32" s="25">
        <f t="shared" si="13"/>
        <v>406.639344262295</v>
      </c>
      <c r="I32" s="26">
        <f t="shared" si="14"/>
        <v>125883</v>
      </c>
      <c r="J32" s="25">
        <f t="shared" si="15"/>
        <v>12.936015215675027</v>
      </c>
      <c r="K32" s="24">
        <v>15591</v>
      </c>
      <c r="L32" s="25">
        <f t="shared" si="16"/>
        <v>0.743086068751623</v>
      </c>
      <c r="M32" s="24">
        <v>15965</v>
      </c>
      <c r="N32" s="25">
        <f t="shared" si="17"/>
        <v>14.313332378633817</v>
      </c>
      <c r="O32" s="26">
        <f t="shared" si="18"/>
        <v>31556</v>
      </c>
      <c r="P32" s="25">
        <f t="shared" si="19"/>
        <v>7.180218735140272</v>
      </c>
      <c r="Q32" s="26">
        <f t="shared" si="20"/>
        <v>37737</v>
      </c>
      <c r="R32" s="25">
        <f t="shared" si="21"/>
        <v>23.074163459656887</v>
      </c>
      <c r="S32" s="16"/>
      <c r="T32" s="11"/>
    </row>
    <row r="33" spans="1:20" ht="17.25" customHeight="1">
      <c r="A33" s="27"/>
      <c r="B33" s="34" t="s">
        <v>30</v>
      </c>
      <c r="C33" s="29">
        <v>162349</v>
      </c>
      <c r="D33" s="25">
        <f t="shared" si="11"/>
        <v>9.181820627320178</v>
      </c>
      <c r="E33" s="24">
        <v>116488</v>
      </c>
      <c r="F33" s="25">
        <f t="shared" si="12"/>
        <v>6.114269056988775</v>
      </c>
      <c r="G33" s="24">
        <v>6133</v>
      </c>
      <c r="H33" s="25">
        <f t="shared" si="13"/>
        <v>498.92578125</v>
      </c>
      <c r="I33" s="26">
        <f t="shared" si="14"/>
        <v>122621</v>
      </c>
      <c r="J33" s="25">
        <f t="shared" si="15"/>
        <v>10.668772563176887</v>
      </c>
      <c r="K33" s="24">
        <v>23825</v>
      </c>
      <c r="L33" s="25">
        <f t="shared" si="16"/>
        <v>-2.8661121983039806</v>
      </c>
      <c r="M33" s="24">
        <v>15903</v>
      </c>
      <c r="N33" s="25">
        <f t="shared" si="17"/>
        <v>18.963195691202884</v>
      </c>
      <c r="O33" s="26">
        <f t="shared" si="18"/>
        <v>39728</v>
      </c>
      <c r="P33" s="25">
        <f t="shared" si="19"/>
        <v>4.834283301667725</v>
      </c>
      <c r="Q33" s="26">
        <f t="shared" si="20"/>
        <v>45861</v>
      </c>
      <c r="R33" s="25">
        <f t="shared" si="21"/>
        <v>17.83401849948612</v>
      </c>
      <c r="S33" s="16"/>
      <c r="T33" s="11"/>
    </row>
    <row r="34" spans="1:20" ht="17.25" customHeight="1">
      <c r="A34" s="27"/>
      <c r="B34" s="34" t="s">
        <v>31</v>
      </c>
      <c r="C34" s="24">
        <v>136646</v>
      </c>
      <c r="D34" s="25">
        <f t="shared" si="11"/>
        <v>3.5918973830245164</v>
      </c>
      <c r="E34" s="24">
        <v>104518</v>
      </c>
      <c r="F34" s="25">
        <f t="shared" si="12"/>
        <v>2.5329618584209754</v>
      </c>
      <c r="G34" s="24">
        <v>4210</v>
      </c>
      <c r="H34" s="25">
        <f t="shared" si="13"/>
        <v>381.1428571428571</v>
      </c>
      <c r="I34" s="26">
        <f t="shared" si="14"/>
        <v>108728</v>
      </c>
      <c r="J34" s="25">
        <f t="shared" si="15"/>
        <v>5.755220744861916</v>
      </c>
      <c r="K34" s="24">
        <v>13619</v>
      </c>
      <c r="L34" s="25">
        <f t="shared" si="16"/>
        <v>-15.362625069914856</v>
      </c>
      <c r="M34" s="24">
        <v>14299</v>
      </c>
      <c r="N34" s="25">
        <f t="shared" si="17"/>
        <v>9.94156543133937</v>
      </c>
      <c r="O34" s="26">
        <f t="shared" si="18"/>
        <v>27918</v>
      </c>
      <c r="P34" s="25">
        <f t="shared" si="19"/>
        <v>-4.0519641200123715</v>
      </c>
      <c r="Q34" s="26">
        <f t="shared" si="20"/>
        <v>32128</v>
      </c>
      <c r="R34" s="25">
        <f t="shared" si="21"/>
        <v>7.193380488455901</v>
      </c>
      <c r="S34" s="16"/>
      <c r="T34" s="37"/>
    </row>
    <row r="35" spans="1:20" ht="28.5" customHeight="1">
      <c r="A35" s="38"/>
      <c r="B35" s="39" t="s">
        <v>32</v>
      </c>
      <c r="C35" s="40">
        <f>SUM(C23:C34)</f>
        <v>1924124</v>
      </c>
      <c r="D35" s="41">
        <f t="shared" si="11"/>
        <v>4.382423002580651</v>
      </c>
      <c r="E35" s="42">
        <f>SUM(E23:E34)</f>
        <v>1495706</v>
      </c>
      <c r="F35" s="41">
        <f t="shared" si="12"/>
        <v>3.6261740776947278</v>
      </c>
      <c r="G35" s="42">
        <f>SUM(G23:G34)</f>
        <v>33907</v>
      </c>
      <c r="H35" s="41">
        <f t="shared" si="13"/>
        <v>107.09094240517928</v>
      </c>
      <c r="I35" s="42">
        <f>SUM(I23:I34)</f>
        <v>1529613</v>
      </c>
      <c r="J35" s="41">
        <f t="shared" si="15"/>
        <v>4.7866743392659</v>
      </c>
      <c r="K35" s="42">
        <f>SUM(K23:K34)</f>
        <v>208822</v>
      </c>
      <c r="L35" s="41">
        <f t="shared" si="16"/>
        <v>3.4422632050843873</v>
      </c>
      <c r="M35" s="42">
        <f>SUM(M23:M34)</f>
        <v>185689</v>
      </c>
      <c r="N35" s="41">
        <f t="shared" si="17"/>
        <v>2.179631097024128</v>
      </c>
      <c r="O35" s="43">
        <f>SUM(O23:O34)</f>
        <v>394511</v>
      </c>
      <c r="P35" s="41">
        <f t="shared" si="19"/>
        <v>2.844101032061957</v>
      </c>
      <c r="Q35" s="43">
        <f>SUM(Q23:Q34)</f>
        <v>428418</v>
      </c>
      <c r="R35" s="41">
        <f t="shared" si="21"/>
        <v>7.111462245045928</v>
      </c>
      <c r="S35" s="16"/>
      <c r="T35" s="37"/>
    </row>
    <row r="36" spans="1:20" ht="17.25" customHeight="1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22"/>
      <c r="B40" s="23" t="s">
        <v>35</v>
      </c>
      <c r="C40" s="49">
        <v>143565</v>
      </c>
      <c r="D40" s="50">
        <f aca="true" t="shared" si="22" ref="D40:D52">(C40/C57)*100-100</f>
        <v>-1.135565441348632</v>
      </c>
      <c r="E40" s="49">
        <v>114324</v>
      </c>
      <c r="F40" s="50">
        <f aca="true" t="shared" si="23" ref="F40:F52">(E40/E57)*100-100</f>
        <v>-3.6135233116937826</v>
      </c>
      <c r="G40" s="49">
        <v>1225</v>
      </c>
      <c r="H40" s="50">
        <f aca="true" t="shared" si="24" ref="H40:H52">(G40/G57)*100-100</f>
        <v>10.459873760144276</v>
      </c>
      <c r="I40" s="51">
        <f aca="true" t="shared" si="25" ref="I40:I51">E40+G40</f>
        <v>115549</v>
      </c>
      <c r="J40" s="50">
        <f aca="true" t="shared" si="26" ref="J40:J52">(I40/I57)*100-100</f>
        <v>-3.4831563912160988</v>
      </c>
      <c r="K40" s="49">
        <v>13784</v>
      </c>
      <c r="L40" s="50">
        <f aca="true" t="shared" si="27" ref="L40:L52">(K40/K57)*100-100</f>
        <v>12.863342340129378</v>
      </c>
      <c r="M40" s="49">
        <v>14232</v>
      </c>
      <c r="N40" s="50">
        <f aca="true" t="shared" si="28" ref="N40:N52">(M40/M57)*100-100</f>
        <v>7.1525372684836555</v>
      </c>
      <c r="O40" s="51">
        <f aca="true" t="shared" si="29" ref="O40:O51">K40+M40</f>
        <v>28016</v>
      </c>
      <c r="P40" s="50">
        <f aca="true" t="shared" si="30" ref="P40:P52">(O40/O57)*100-100</f>
        <v>9.888213375171603</v>
      </c>
      <c r="Q40" s="51">
        <f aca="true" t="shared" si="31" ref="Q40:Q51">G40+K40+M40</f>
        <v>29241</v>
      </c>
      <c r="R40" s="50">
        <f aca="true" t="shared" si="32" ref="R40:R52">(Q40/Q57)*100-100</f>
        <v>9.912043301759141</v>
      </c>
      <c r="S40" s="16"/>
      <c r="T40" s="11"/>
    </row>
    <row r="41" spans="1:20" ht="17.25" customHeight="1">
      <c r="A41" s="27"/>
      <c r="B41" s="28" t="s">
        <v>36</v>
      </c>
      <c r="C41" s="49">
        <v>172690</v>
      </c>
      <c r="D41" s="50">
        <f t="shared" si="22"/>
        <v>-1.9714696048545903</v>
      </c>
      <c r="E41" s="49">
        <v>139456</v>
      </c>
      <c r="F41" s="50">
        <f t="shared" si="23"/>
        <v>-2.2767247118180904</v>
      </c>
      <c r="G41" s="49">
        <v>1594</v>
      </c>
      <c r="H41" s="50">
        <f t="shared" si="24"/>
        <v>6.479625918503686</v>
      </c>
      <c r="I41" s="51">
        <f t="shared" si="25"/>
        <v>141050</v>
      </c>
      <c r="J41" s="50">
        <f t="shared" si="26"/>
        <v>-2.185822665427665</v>
      </c>
      <c r="K41" s="49">
        <v>16062</v>
      </c>
      <c r="L41" s="50">
        <f t="shared" si="27"/>
        <v>-1.1325864828265395</v>
      </c>
      <c r="M41" s="49">
        <v>15578</v>
      </c>
      <c r="N41" s="50">
        <f t="shared" si="28"/>
        <v>-0.8717785555202084</v>
      </c>
      <c r="O41" s="51">
        <f t="shared" si="29"/>
        <v>31640</v>
      </c>
      <c r="P41" s="50">
        <f t="shared" si="30"/>
        <v>-1.0043490504051817</v>
      </c>
      <c r="Q41" s="51">
        <f t="shared" si="31"/>
        <v>33234</v>
      </c>
      <c r="R41" s="50">
        <f t="shared" si="32"/>
        <v>-0.669496084643427</v>
      </c>
      <c r="S41" s="16"/>
      <c r="T41" s="11"/>
    </row>
    <row r="42" spans="1:20" ht="17.25" customHeight="1">
      <c r="A42" s="27"/>
      <c r="B42" s="28" t="s">
        <v>22</v>
      </c>
      <c r="C42" s="52">
        <v>230720</v>
      </c>
      <c r="D42" s="50">
        <f t="shared" si="22"/>
        <v>-0.15924669390015822</v>
      </c>
      <c r="E42" s="52">
        <v>185723</v>
      </c>
      <c r="F42" s="50">
        <f t="shared" si="23"/>
        <v>0.026390340058384254</v>
      </c>
      <c r="G42" s="52">
        <v>2158</v>
      </c>
      <c r="H42" s="50">
        <f t="shared" si="24"/>
        <v>-0.1850138760407134</v>
      </c>
      <c r="I42" s="51">
        <f t="shared" si="25"/>
        <v>187881</v>
      </c>
      <c r="J42" s="50">
        <f t="shared" si="26"/>
        <v>0.023957068932475067</v>
      </c>
      <c r="K42" s="52">
        <v>21854</v>
      </c>
      <c r="L42" s="50">
        <f t="shared" si="27"/>
        <v>-2.192982456140342</v>
      </c>
      <c r="M42" s="52">
        <v>20985</v>
      </c>
      <c r="N42" s="50">
        <f t="shared" si="28"/>
        <v>0.36828008417830915</v>
      </c>
      <c r="O42" s="51">
        <f t="shared" si="29"/>
        <v>42839</v>
      </c>
      <c r="P42" s="50">
        <f t="shared" si="30"/>
        <v>-0.9548691389993422</v>
      </c>
      <c r="Q42" s="51">
        <f t="shared" si="31"/>
        <v>44997</v>
      </c>
      <c r="R42" s="50">
        <f t="shared" si="32"/>
        <v>-0.918219051393848</v>
      </c>
      <c r="S42" s="16"/>
      <c r="T42" s="11"/>
    </row>
    <row r="43" spans="1:20" ht="17.25" customHeight="1">
      <c r="A43" s="27"/>
      <c r="B43" s="28" t="s">
        <v>23</v>
      </c>
      <c r="C43" s="53">
        <v>130527</v>
      </c>
      <c r="D43" s="50">
        <f t="shared" si="22"/>
        <v>16.50659621186425</v>
      </c>
      <c r="E43" s="53">
        <v>101410</v>
      </c>
      <c r="F43" s="50">
        <f t="shared" si="23"/>
        <v>19.745418477234082</v>
      </c>
      <c r="G43" s="53">
        <v>1638</v>
      </c>
      <c r="H43" s="50">
        <f t="shared" si="24"/>
        <v>-0.18281535648993952</v>
      </c>
      <c r="I43" s="51">
        <f t="shared" si="25"/>
        <v>103048</v>
      </c>
      <c r="J43" s="50">
        <f t="shared" si="26"/>
        <v>19.366609134821445</v>
      </c>
      <c r="K43" s="54">
        <v>13848</v>
      </c>
      <c r="L43" s="50">
        <f t="shared" si="27"/>
        <v>5.140080479842069</v>
      </c>
      <c r="M43" s="54">
        <v>13631</v>
      </c>
      <c r="N43" s="50">
        <f t="shared" si="28"/>
        <v>8.752194032232325</v>
      </c>
      <c r="O43" s="51">
        <f t="shared" si="29"/>
        <v>27479</v>
      </c>
      <c r="P43" s="50">
        <f t="shared" si="30"/>
        <v>6.901381054269606</v>
      </c>
      <c r="Q43" s="51">
        <f t="shared" si="31"/>
        <v>29117</v>
      </c>
      <c r="R43" s="50">
        <f t="shared" si="32"/>
        <v>6.4762670957361195</v>
      </c>
      <c r="S43" s="32"/>
      <c r="T43" s="11"/>
    </row>
    <row r="44" spans="1:20" ht="17.25" customHeight="1">
      <c r="A44" s="27"/>
      <c r="B44" s="28" t="s">
        <v>24</v>
      </c>
      <c r="C44" s="53">
        <v>135064</v>
      </c>
      <c r="D44" s="50">
        <f t="shared" si="22"/>
        <v>25.251775877738012</v>
      </c>
      <c r="E44" s="53">
        <v>105454</v>
      </c>
      <c r="F44" s="50">
        <f t="shared" si="23"/>
        <v>29.21067463915506</v>
      </c>
      <c r="G44" s="53">
        <v>1490</v>
      </c>
      <c r="H44" s="50">
        <f t="shared" si="24"/>
        <v>-0.06706908115359056</v>
      </c>
      <c r="I44" s="51">
        <f t="shared" si="25"/>
        <v>106944</v>
      </c>
      <c r="J44" s="50">
        <f t="shared" si="26"/>
        <v>28.685397990493954</v>
      </c>
      <c r="K44" s="54">
        <v>13483</v>
      </c>
      <c r="L44" s="50">
        <f t="shared" si="27"/>
        <v>7.143992371265114</v>
      </c>
      <c r="M44" s="54">
        <v>14637</v>
      </c>
      <c r="N44" s="50">
        <f t="shared" si="28"/>
        <v>20.518731988472624</v>
      </c>
      <c r="O44" s="51">
        <f t="shared" si="29"/>
        <v>28120</v>
      </c>
      <c r="P44" s="50">
        <f t="shared" si="30"/>
        <v>13.712645072586852</v>
      </c>
      <c r="Q44" s="51">
        <f t="shared" si="31"/>
        <v>29610</v>
      </c>
      <c r="R44" s="50">
        <f t="shared" si="32"/>
        <v>12.92906178489703</v>
      </c>
      <c r="S44" s="30"/>
      <c r="T44" s="11"/>
    </row>
    <row r="45" spans="1:20" ht="17.25" customHeight="1">
      <c r="A45" s="27"/>
      <c r="B45" s="28" t="s">
        <v>25</v>
      </c>
      <c r="C45" s="29">
        <v>161725</v>
      </c>
      <c r="D45" s="50">
        <f t="shared" si="22"/>
        <v>21.468968987764853</v>
      </c>
      <c r="E45" s="31">
        <v>122449</v>
      </c>
      <c r="F45" s="50">
        <f t="shared" si="23"/>
        <v>27.52048988263229</v>
      </c>
      <c r="G45" s="31">
        <v>1499</v>
      </c>
      <c r="H45" s="50">
        <f t="shared" si="24"/>
        <v>-40.72756030051403</v>
      </c>
      <c r="I45" s="51">
        <f t="shared" si="25"/>
        <v>123948</v>
      </c>
      <c r="J45" s="50">
        <f t="shared" si="26"/>
        <v>25.76913710528453</v>
      </c>
      <c r="K45" s="29">
        <v>21440</v>
      </c>
      <c r="L45" s="50">
        <f t="shared" si="27"/>
        <v>11.59691859254633</v>
      </c>
      <c r="M45" s="29">
        <v>16337</v>
      </c>
      <c r="N45" s="50">
        <f t="shared" si="28"/>
        <v>6.243090329713226</v>
      </c>
      <c r="O45" s="51">
        <f t="shared" si="29"/>
        <v>37777</v>
      </c>
      <c r="P45" s="50">
        <f t="shared" si="30"/>
        <v>9.216803029864991</v>
      </c>
      <c r="Q45" s="51">
        <f t="shared" si="31"/>
        <v>39276</v>
      </c>
      <c r="R45" s="50">
        <f t="shared" si="32"/>
        <v>5.813890834635487</v>
      </c>
      <c r="S45" s="32"/>
      <c r="T45" s="33"/>
    </row>
    <row r="46" spans="1:20" ht="17.25" customHeight="1">
      <c r="A46" s="27"/>
      <c r="B46" s="34" t="s">
        <v>26</v>
      </c>
      <c r="C46" s="29">
        <v>149030</v>
      </c>
      <c r="D46" s="50">
        <f t="shared" si="22"/>
        <v>11.339389773779999</v>
      </c>
      <c r="E46" s="29">
        <v>116140</v>
      </c>
      <c r="F46" s="50">
        <f t="shared" si="23"/>
        <v>11.730016258285474</v>
      </c>
      <c r="G46" s="29">
        <v>1321</v>
      </c>
      <c r="H46" s="50">
        <f t="shared" si="24"/>
        <v>-32.53319713993871</v>
      </c>
      <c r="I46" s="51">
        <f t="shared" si="25"/>
        <v>117461</v>
      </c>
      <c r="J46" s="50">
        <f t="shared" si="26"/>
        <v>10.911666115858537</v>
      </c>
      <c r="K46" s="29">
        <v>16041</v>
      </c>
      <c r="L46" s="50">
        <f t="shared" si="27"/>
        <v>13.701445988091862</v>
      </c>
      <c r="M46" s="29">
        <v>15528</v>
      </c>
      <c r="N46" s="50">
        <f t="shared" si="28"/>
        <v>12.20463906351614</v>
      </c>
      <c r="O46" s="51">
        <f t="shared" si="29"/>
        <v>31569</v>
      </c>
      <c r="P46" s="50">
        <f t="shared" si="30"/>
        <v>12.960246180269792</v>
      </c>
      <c r="Q46" s="51">
        <f t="shared" si="31"/>
        <v>32890</v>
      </c>
      <c r="R46" s="50">
        <f t="shared" si="32"/>
        <v>9.981608426684502</v>
      </c>
      <c r="S46" s="16"/>
      <c r="T46" s="11"/>
    </row>
    <row r="47" spans="1:20" ht="17.25" customHeight="1">
      <c r="A47" s="35"/>
      <c r="B47" s="34" t="s">
        <v>27</v>
      </c>
      <c r="C47" s="29">
        <v>121497</v>
      </c>
      <c r="D47" s="50">
        <f t="shared" si="22"/>
        <v>7.151550428616787</v>
      </c>
      <c r="E47" s="52">
        <v>94653</v>
      </c>
      <c r="F47" s="50">
        <f t="shared" si="23"/>
        <v>6.80169252468265</v>
      </c>
      <c r="G47" s="52">
        <v>1064</v>
      </c>
      <c r="H47" s="50">
        <f t="shared" si="24"/>
        <v>-21.764705882352942</v>
      </c>
      <c r="I47" s="51">
        <f t="shared" si="25"/>
        <v>95717</v>
      </c>
      <c r="J47" s="50">
        <f t="shared" si="26"/>
        <v>6.369950547313437</v>
      </c>
      <c r="K47" s="52">
        <v>12679</v>
      </c>
      <c r="L47" s="50">
        <f t="shared" si="27"/>
        <v>10.405781957506093</v>
      </c>
      <c r="M47" s="52">
        <v>13101</v>
      </c>
      <c r="N47" s="50">
        <f t="shared" si="28"/>
        <v>9.916939340548709</v>
      </c>
      <c r="O47" s="51">
        <f t="shared" si="29"/>
        <v>25780</v>
      </c>
      <c r="P47" s="50">
        <f t="shared" si="30"/>
        <v>10.156817502029654</v>
      </c>
      <c r="Q47" s="51">
        <f t="shared" si="31"/>
        <v>26844</v>
      </c>
      <c r="R47" s="50">
        <f t="shared" si="32"/>
        <v>8.403666760893259</v>
      </c>
      <c r="S47" s="16"/>
      <c r="T47" s="11"/>
    </row>
    <row r="48" spans="1:20" ht="17.25" customHeight="1">
      <c r="A48" s="35"/>
      <c r="B48" s="34" t="s">
        <v>28</v>
      </c>
      <c r="C48" s="29">
        <v>177013</v>
      </c>
      <c r="D48" s="50">
        <f t="shared" si="22"/>
        <v>10.826378497505033</v>
      </c>
      <c r="E48" s="29">
        <v>141802</v>
      </c>
      <c r="F48" s="50">
        <f t="shared" si="23"/>
        <v>11.486571482483171</v>
      </c>
      <c r="G48" s="29">
        <v>1265</v>
      </c>
      <c r="H48" s="50">
        <f t="shared" si="24"/>
        <v>-18.544752092723755</v>
      </c>
      <c r="I48" s="51">
        <f t="shared" si="25"/>
        <v>143067</v>
      </c>
      <c r="J48" s="50">
        <f t="shared" si="26"/>
        <v>11.124315507398336</v>
      </c>
      <c r="K48" s="24">
        <v>16587</v>
      </c>
      <c r="L48" s="50">
        <f t="shared" si="27"/>
        <v>6.388300942851657</v>
      </c>
      <c r="M48" s="24">
        <v>17359</v>
      </c>
      <c r="N48" s="50">
        <f t="shared" si="28"/>
        <v>12.830679233019168</v>
      </c>
      <c r="O48" s="51">
        <f t="shared" si="29"/>
        <v>33946</v>
      </c>
      <c r="P48" s="50">
        <f t="shared" si="30"/>
        <v>9.588068181818187</v>
      </c>
      <c r="Q48" s="51">
        <f t="shared" si="31"/>
        <v>35211</v>
      </c>
      <c r="R48" s="50">
        <f t="shared" si="32"/>
        <v>8.2449506594116</v>
      </c>
      <c r="S48" s="16"/>
      <c r="T48" s="11"/>
    </row>
    <row r="49" spans="1:20" ht="17.25" customHeight="1">
      <c r="A49" s="27"/>
      <c r="B49" s="34" t="s">
        <v>29</v>
      </c>
      <c r="C49" s="54">
        <v>140906</v>
      </c>
      <c r="D49" s="50">
        <f t="shared" si="22"/>
        <v>3.705720867587644</v>
      </c>
      <c r="E49" s="49">
        <v>110244</v>
      </c>
      <c r="F49" s="50">
        <f t="shared" si="23"/>
        <v>5.125442218386752</v>
      </c>
      <c r="G49" s="49">
        <v>1220</v>
      </c>
      <c r="H49" s="50">
        <f t="shared" si="24"/>
        <v>-19.84231274638634</v>
      </c>
      <c r="I49" s="51">
        <f t="shared" si="25"/>
        <v>111464</v>
      </c>
      <c r="J49" s="50">
        <f t="shared" si="26"/>
        <v>4.768260473160325</v>
      </c>
      <c r="K49" s="49">
        <v>15476</v>
      </c>
      <c r="L49" s="50">
        <f t="shared" si="27"/>
        <v>5.128727667957335</v>
      </c>
      <c r="M49" s="49">
        <v>13966</v>
      </c>
      <c r="N49" s="50">
        <f t="shared" si="28"/>
        <v>-5.372992750186327</v>
      </c>
      <c r="O49" s="51">
        <f t="shared" si="29"/>
        <v>29442</v>
      </c>
      <c r="P49" s="50">
        <f t="shared" si="30"/>
        <v>-0.12890094979647415</v>
      </c>
      <c r="Q49" s="51">
        <f t="shared" si="31"/>
        <v>30662</v>
      </c>
      <c r="R49" s="50">
        <f t="shared" si="32"/>
        <v>-1.0967034384878502</v>
      </c>
      <c r="S49" s="16"/>
      <c r="T49" s="11"/>
    </row>
    <row r="50" spans="1:20" ht="17.25" customHeight="1">
      <c r="A50" s="27"/>
      <c r="B50" s="34" t="s">
        <v>30</v>
      </c>
      <c r="C50" s="29">
        <v>148696</v>
      </c>
      <c r="D50" s="50">
        <f t="shared" si="22"/>
        <v>2.8625188505651664</v>
      </c>
      <c r="E50" s="24">
        <v>109776</v>
      </c>
      <c r="F50" s="50">
        <f t="shared" si="23"/>
        <v>3.5994035597667136</v>
      </c>
      <c r="G50" s="24">
        <v>1024</v>
      </c>
      <c r="H50" s="50">
        <f t="shared" si="24"/>
        <v>-27.88732394366197</v>
      </c>
      <c r="I50" s="51">
        <f t="shared" si="25"/>
        <v>110800</v>
      </c>
      <c r="J50" s="50">
        <f t="shared" si="26"/>
        <v>3.183028813022659</v>
      </c>
      <c r="K50" s="24">
        <v>24528</v>
      </c>
      <c r="L50" s="50">
        <f t="shared" si="27"/>
        <v>13.655530327602989</v>
      </c>
      <c r="M50" s="24">
        <v>13368</v>
      </c>
      <c r="N50" s="50">
        <f t="shared" si="28"/>
        <v>-14.280218018595704</v>
      </c>
      <c r="O50" s="51">
        <f t="shared" si="29"/>
        <v>37896</v>
      </c>
      <c r="P50" s="50">
        <f t="shared" si="30"/>
        <v>1.936733376371862</v>
      </c>
      <c r="Q50" s="51">
        <f t="shared" si="31"/>
        <v>38920</v>
      </c>
      <c r="R50" s="50">
        <f t="shared" si="32"/>
        <v>0.8394652295574616</v>
      </c>
      <c r="S50" s="16"/>
      <c r="T50" s="11"/>
    </row>
    <row r="51" spans="1:20" ht="17.25" customHeight="1">
      <c r="A51" s="27"/>
      <c r="B51" s="34" t="s">
        <v>31</v>
      </c>
      <c r="C51" s="24">
        <v>131908</v>
      </c>
      <c r="D51" s="50">
        <f t="shared" si="22"/>
        <v>-0.5188693474916306</v>
      </c>
      <c r="E51" s="24">
        <v>101936</v>
      </c>
      <c r="F51" s="50">
        <f t="shared" si="23"/>
        <v>-2.9716918273715436</v>
      </c>
      <c r="G51" s="24">
        <v>875</v>
      </c>
      <c r="H51" s="50">
        <f t="shared" si="24"/>
        <v>-27.92421746293246</v>
      </c>
      <c r="I51" s="51">
        <f t="shared" si="25"/>
        <v>102811</v>
      </c>
      <c r="J51" s="50">
        <f t="shared" si="26"/>
        <v>-3.256737428485394</v>
      </c>
      <c r="K51" s="24">
        <v>16091</v>
      </c>
      <c r="L51" s="50">
        <f t="shared" si="27"/>
        <v>26.980744949494934</v>
      </c>
      <c r="M51" s="24">
        <v>13006</v>
      </c>
      <c r="N51" s="50">
        <f t="shared" si="28"/>
        <v>-4.73190741283328</v>
      </c>
      <c r="O51" s="51">
        <f t="shared" si="29"/>
        <v>29097</v>
      </c>
      <c r="P51" s="50">
        <f t="shared" si="30"/>
        <v>10.53411335663273</v>
      </c>
      <c r="Q51" s="51">
        <f t="shared" si="31"/>
        <v>29972</v>
      </c>
      <c r="R51" s="50">
        <f t="shared" si="32"/>
        <v>8.838695620597008</v>
      </c>
      <c r="S51" s="16"/>
      <c r="T51" s="11"/>
    </row>
    <row r="52" spans="1:20" ht="28.5" customHeight="1">
      <c r="A52" s="55"/>
      <c r="B52" s="56" t="s">
        <v>32</v>
      </c>
      <c r="C52" s="57">
        <f>SUM(C40:C51)</f>
        <v>1843341</v>
      </c>
      <c r="D52" s="58">
        <f t="shared" si="22"/>
        <v>6.831859330265559</v>
      </c>
      <c r="E52" s="59">
        <f>SUM(E40:E51)</f>
        <v>1443367</v>
      </c>
      <c r="F52" s="58">
        <f t="shared" si="23"/>
        <v>7.316164634522622</v>
      </c>
      <c r="G52" s="59">
        <f>SUM(G40:G51)</f>
        <v>16373</v>
      </c>
      <c r="H52" s="58">
        <f t="shared" si="24"/>
        <v>-15.846011513157904</v>
      </c>
      <c r="I52" s="59">
        <f>SUM(I40:I51)</f>
        <v>1459740</v>
      </c>
      <c r="J52" s="58">
        <f t="shared" si="26"/>
        <v>6.985883410056857</v>
      </c>
      <c r="K52" s="59">
        <f>SUM(K40:K51)</f>
        <v>201873</v>
      </c>
      <c r="L52" s="58">
        <f t="shared" si="27"/>
        <v>8.576484319114485</v>
      </c>
      <c r="M52" s="59">
        <f>SUM(M40:M51)</f>
        <v>181728</v>
      </c>
      <c r="N52" s="58">
        <f t="shared" si="28"/>
        <v>3.7793387013876867</v>
      </c>
      <c r="O52" s="60">
        <f>SUM(O40:O51)</f>
        <v>383601</v>
      </c>
      <c r="P52" s="58">
        <f t="shared" si="30"/>
        <v>6.249774953813599</v>
      </c>
      <c r="Q52" s="60">
        <f>SUM(Q40:Q51)</f>
        <v>399974</v>
      </c>
      <c r="R52" s="58">
        <f t="shared" si="32"/>
        <v>5.119936503431077</v>
      </c>
      <c r="S52" s="16"/>
      <c r="T52" s="11"/>
    </row>
    <row r="53" spans="1:20" ht="17.25" customHeight="1">
      <c r="A53" s="44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61" t="s">
        <v>37</v>
      </c>
      <c r="C57" s="62">
        <v>145214</v>
      </c>
      <c r="D57" s="63">
        <f aca="true" t="shared" si="33" ref="D57:D69">(C57/C74)*100-100</f>
        <v>-11.560573948208244</v>
      </c>
      <c r="E57" s="62">
        <v>118610</v>
      </c>
      <c r="F57" s="63">
        <f aca="true" t="shared" si="34" ref="F57:F69">(E57/E74)*100-100</f>
        <v>-13.045709468127995</v>
      </c>
      <c r="G57" s="62">
        <v>1109</v>
      </c>
      <c r="H57" s="63">
        <f aca="true" t="shared" si="35" ref="H57:H69">(G57/G74)*100-100</f>
        <v>-17.238805970149258</v>
      </c>
      <c r="I57" s="64">
        <f aca="true" t="shared" si="36" ref="I57:I68">E57+G57</f>
        <v>119719</v>
      </c>
      <c r="J57" s="63">
        <f aca="true" t="shared" si="37" ref="J57:J69">(I57/I74)*100-100</f>
        <v>-13.086500417438018</v>
      </c>
      <c r="K57" s="62">
        <v>12213</v>
      </c>
      <c r="L57" s="63">
        <f aca="true" t="shared" si="38" ref="L57:L69">(K57/K74)*100-100</f>
        <v>-1.9351212461859717</v>
      </c>
      <c r="M57" s="62">
        <v>13282</v>
      </c>
      <c r="N57" s="63">
        <f aca="true" t="shared" si="39" ref="N57:N69">(M57/M74)*100-100</f>
        <v>-5.108237479459888</v>
      </c>
      <c r="O57" s="64">
        <f aca="true" t="shared" si="40" ref="O57:O68">K57+M57</f>
        <v>25495</v>
      </c>
      <c r="P57" s="63">
        <f aca="true" t="shared" si="41" ref="P57:P69">(O57/O74)*100-100</f>
        <v>-3.6142300858190595</v>
      </c>
      <c r="Q57" s="64">
        <f aca="true" t="shared" si="42" ref="Q57:Q68">G57+K57+M57</f>
        <v>26604</v>
      </c>
      <c r="R57" s="63">
        <f aca="true" t="shared" si="43" ref="R57:R69">(Q57/Q74)*100-100</f>
        <v>-4.2711669245439055</v>
      </c>
      <c r="S57" s="16"/>
      <c r="T57" s="11"/>
    </row>
    <row r="58" spans="1:20" ht="17.25" customHeight="1">
      <c r="A58" s="17"/>
      <c r="B58" s="65" t="s">
        <v>38</v>
      </c>
      <c r="C58" s="62">
        <v>176163</v>
      </c>
      <c r="D58" s="63">
        <f t="shared" si="33"/>
        <v>-9.079038368240148</v>
      </c>
      <c r="E58" s="62">
        <v>142705</v>
      </c>
      <c r="F58" s="63">
        <f t="shared" si="34"/>
        <v>-12.786398332793496</v>
      </c>
      <c r="G58" s="62">
        <v>1497</v>
      </c>
      <c r="H58" s="63">
        <f t="shared" si="35"/>
        <v>-14.064293915040182</v>
      </c>
      <c r="I58" s="64">
        <f t="shared" si="36"/>
        <v>144202</v>
      </c>
      <c r="J58" s="63">
        <f t="shared" si="37"/>
        <v>-12.799859707684021</v>
      </c>
      <c r="K58" s="62">
        <v>16246</v>
      </c>
      <c r="L58" s="63">
        <f t="shared" si="38"/>
        <v>23.019839466908977</v>
      </c>
      <c r="M58" s="62">
        <v>15715</v>
      </c>
      <c r="N58" s="63">
        <f t="shared" si="39"/>
        <v>3.5311944133342053</v>
      </c>
      <c r="O58" s="64">
        <f t="shared" si="40"/>
        <v>31961</v>
      </c>
      <c r="P58" s="63">
        <f t="shared" si="41"/>
        <v>12.59820327637837</v>
      </c>
      <c r="Q58" s="64">
        <f t="shared" si="42"/>
        <v>33458</v>
      </c>
      <c r="R58" s="63">
        <f t="shared" si="43"/>
        <v>11.056527367477685</v>
      </c>
      <c r="S58" s="16"/>
      <c r="T58" s="11"/>
    </row>
    <row r="59" spans="1:20" ht="17.25" customHeight="1">
      <c r="A59" s="17"/>
      <c r="B59" s="65" t="s">
        <v>39</v>
      </c>
      <c r="C59" s="66">
        <v>231088</v>
      </c>
      <c r="D59" s="63">
        <f t="shared" si="33"/>
        <v>-16.691121069120044</v>
      </c>
      <c r="E59" s="66">
        <v>185674</v>
      </c>
      <c r="F59" s="63">
        <f t="shared" si="34"/>
        <v>-19.407079453957508</v>
      </c>
      <c r="G59" s="66">
        <v>2162</v>
      </c>
      <c r="H59" s="63">
        <f t="shared" si="35"/>
        <v>-13.485394157663066</v>
      </c>
      <c r="I59" s="64">
        <f t="shared" si="36"/>
        <v>187836</v>
      </c>
      <c r="J59" s="63">
        <f t="shared" si="37"/>
        <v>-19.343535837584383</v>
      </c>
      <c r="K59" s="66">
        <v>22344</v>
      </c>
      <c r="L59" s="63">
        <f t="shared" si="38"/>
        <v>-0.004475274110532723</v>
      </c>
      <c r="M59" s="66">
        <v>20908</v>
      </c>
      <c r="N59" s="63">
        <f t="shared" si="39"/>
        <v>-5.641303366729844</v>
      </c>
      <c r="O59" s="64">
        <f t="shared" si="40"/>
        <v>43252</v>
      </c>
      <c r="P59" s="63">
        <f t="shared" si="41"/>
        <v>-2.811046446306989</v>
      </c>
      <c r="Q59" s="64">
        <f t="shared" si="42"/>
        <v>45414</v>
      </c>
      <c r="R59" s="63">
        <f t="shared" si="43"/>
        <v>-3.3785796349091584</v>
      </c>
      <c r="S59" s="16"/>
      <c r="T59" s="11"/>
    </row>
    <row r="60" spans="1:20" ht="17.25" customHeight="1">
      <c r="A60" s="17"/>
      <c r="B60" s="65" t="s">
        <v>40</v>
      </c>
      <c r="C60" s="67">
        <v>112034</v>
      </c>
      <c r="D60" s="63">
        <f t="shared" si="33"/>
        <v>-7.493249882337395</v>
      </c>
      <c r="E60" s="67">
        <v>84688</v>
      </c>
      <c r="F60" s="63">
        <f t="shared" si="34"/>
        <v>-9.068653767689554</v>
      </c>
      <c r="G60" s="67">
        <v>1641</v>
      </c>
      <c r="H60" s="63">
        <f t="shared" si="35"/>
        <v>-11.631663974151863</v>
      </c>
      <c r="I60" s="64">
        <f t="shared" si="36"/>
        <v>86329</v>
      </c>
      <c r="J60" s="63">
        <f t="shared" si="37"/>
        <v>-9.11875861923761</v>
      </c>
      <c r="K60" s="66">
        <v>13171</v>
      </c>
      <c r="L60" s="63">
        <f t="shared" si="38"/>
        <v>0.2130411625960562</v>
      </c>
      <c r="M60" s="66">
        <v>12534</v>
      </c>
      <c r="N60" s="63">
        <f t="shared" si="39"/>
        <v>-3.3988439306358487</v>
      </c>
      <c r="O60" s="64">
        <f t="shared" si="40"/>
        <v>25705</v>
      </c>
      <c r="P60" s="63">
        <f t="shared" si="41"/>
        <v>-1.5812849375909366</v>
      </c>
      <c r="Q60" s="64">
        <f t="shared" si="42"/>
        <v>27346</v>
      </c>
      <c r="R60" s="63">
        <f t="shared" si="43"/>
        <v>-2.248436103663991</v>
      </c>
      <c r="S60" s="32"/>
      <c r="T60" s="11"/>
    </row>
    <row r="61" spans="1:20" ht="17.25" customHeight="1">
      <c r="A61" s="17"/>
      <c r="B61" s="65" t="s">
        <v>41</v>
      </c>
      <c r="C61" s="68">
        <v>107834</v>
      </c>
      <c r="D61" s="63">
        <f t="shared" si="33"/>
        <v>-14.250043736183343</v>
      </c>
      <c r="E61" s="68">
        <v>81614</v>
      </c>
      <c r="F61" s="63">
        <f t="shared" si="34"/>
        <v>-17.277518751266967</v>
      </c>
      <c r="G61" s="68">
        <v>1491</v>
      </c>
      <c r="H61" s="63">
        <f t="shared" si="35"/>
        <v>-2.2935779816513673</v>
      </c>
      <c r="I61" s="64">
        <f t="shared" si="36"/>
        <v>83105</v>
      </c>
      <c r="J61" s="63">
        <f t="shared" si="37"/>
        <v>-17.04928832371789</v>
      </c>
      <c r="K61" s="69">
        <v>12584</v>
      </c>
      <c r="L61" s="63">
        <f t="shared" si="38"/>
        <v>-0.03971721344029788</v>
      </c>
      <c r="M61" s="69">
        <v>12145</v>
      </c>
      <c r="N61" s="63">
        <f t="shared" si="39"/>
        <v>-6.425764696817936</v>
      </c>
      <c r="O61" s="64">
        <f t="shared" si="40"/>
        <v>24729</v>
      </c>
      <c r="P61" s="63">
        <f t="shared" si="41"/>
        <v>-3.2814455569461813</v>
      </c>
      <c r="Q61" s="64">
        <f t="shared" si="42"/>
        <v>26220</v>
      </c>
      <c r="R61" s="63">
        <f t="shared" si="43"/>
        <v>-3.225806451612897</v>
      </c>
      <c r="S61" s="30"/>
      <c r="T61" s="11"/>
    </row>
    <row r="62" spans="1:20" ht="17.25" customHeight="1">
      <c r="A62" s="17"/>
      <c r="B62" s="65" t="s">
        <v>42</v>
      </c>
      <c r="C62" s="69">
        <v>133141</v>
      </c>
      <c r="D62" s="63">
        <f t="shared" si="33"/>
        <v>-18.446488949870144</v>
      </c>
      <c r="E62" s="68">
        <v>96023</v>
      </c>
      <c r="F62" s="63">
        <f t="shared" si="34"/>
        <v>-23.394868685579354</v>
      </c>
      <c r="G62" s="68">
        <v>2529</v>
      </c>
      <c r="H62" s="63">
        <f t="shared" si="35"/>
        <v>52.257676098735715</v>
      </c>
      <c r="I62" s="64">
        <f t="shared" si="36"/>
        <v>98552</v>
      </c>
      <c r="J62" s="63">
        <f t="shared" si="37"/>
        <v>-22.405498822918062</v>
      </c>
      <c r="K62" s="69">
        <v>19212</v>
      </c>
      <c r="L62" s="63">
        <f t="shared" si="38"/>
        <v>-6.945655332752111</v>
      </c>
      <c r="M62" s="69">
        <v>15377</v>
      </c>
      <c r="N62" s="63">
        <f t="shared" si="39"/>
        <v>-1.435805397089922</v>
      </c>
      <c r="O62" s="64">
        <f t="shared" si="40"/>
        <v>34589</v>
      </c>
      <c r="P62" s="63">
        <f t="shared" si="41"/>
        <v>-4.574171655585289</v>
      </c>
      <c r="Q62" s="64">
        <f t="shared" si="42"/>
        <v>37118</v>
      </c>
      <c r="R62" s="63">
        <f t="shared" si="43"/>
        <v>-2.0839928247335564</v>
      </c>
      <c r="S62" s="32"/>
      <c r="T62" s="33"/>
    </row>
    <row r="63" spans="1:20" ht="17.25" customHeight="1">
      <c r="A63" s="17"/>
      <c r="B63" s="70" t="s">
        <v>43</v>
      </c>
      <c r="C63" s="69">
        <v>133852</v>
      </c>
      <c r="D63" s="63">
        <f t="shared" si="33"/>
        <v>-6.301538633849944</v>
      </c>
      <c r="E63" s="69">
        <v>103947</v>
      </c>
      <c r="F63" s="63">
        <f t="shared" si="34"/>
        <v>-5.684498965629885</v>
      </c>
      <c r="G63" s="69">
        <v>1958</v>
      </c>
      <c r="H63" s="63">
        <f t="shared" si="35"/>
        <v>25.111821086261983</v>
      </c>
      <c r="I63" s="64">
        <f t="shared" si="36"/>
        <v>105905</v>
      </c>
      <c r="J63" s="63">
        <f t="shared" si="37"/>
        <v>-5.253316871986186</v>
      </c>
      <c r="K63" s="69">
        <v>14108</v>
      </c>
      <c r="L63" s="63">
        <f t="shared" si="38"/>
        <v>-9.033464440002575</v>
      </c>
      <c r="M63" s="69">
        <v>13839</v>
      </c>
      <c r="N63" s="63">
        <f t="shared" si="39"/>
        <v>-11.106115107913666</v>
      </c>
      <c r="O63" s="64">
        <f t="shared" si="40"/>
        <v>27947</v>
      </c>
      <c r="P63" s="63">
        <f t="shared" si="41"/>
        <v>-10.071757248125621</v>
      </c>
      <c r="Q63" s="64">
        <f t="shared" si="42"/>
        <v>29905</v>
      </c>
      <c r="R63" s="63">
        <f t="shared" si="43"/>
        <v>-8.384902885852583</v>
      </c>
      <c r="S63" s="16"/>
      <c r="T63" s="11"/>
    </row>
    <row r="64" spans="1:20" ht="17.25" customHeight="1">
      <c r="A64" s="35"/>
      <c r="B64" s="70" t="s">
        <v>44</v>
      </c>
      <c r="C64" s="66">
        <v>113388</v>
      </c>
      <c r="D64" s="63">
        <f t="shared" si="33"/>
        <v>-2.0363730614713376</v>
      </c>
      <c r="E64" s="66">
        <v>88625</v>
      </c>
      <c r="F64" s="63">
        <f t="shared" si="34"/>
        <v>-2.1107625695855745</v>
      </c>
      <c r="G64" s="66">
        <v>1360</v>
      </c>
      <c r="H64" s="63">
        <f t="shared" si="35"/>
        <v>15.351993214588646</v>
      </c>
      <c r="I64" s="64">
        <f t="shared" si="36"/>
        <v>89985</v>
      </c>
      <c r="J64" s="63">
        <f t="shared" si="37"/>
        <v>-1.8862781442512073</v>
      </c>
      <c r="K64" s="66">
        <v>11484</v>
      </c>
      <c r="L64" s="63">
        <f t="shared" si="38"/>
        <v>-3.09678508142774</v>
      </c>
      <c r="M64" s="66">
        <v>11919</v>
      </c>
      <c r="N64" s="63">
        <f t="shared" si="39"/>
        <v>-2.134822234994658</v>
      </c>
      <c r="O64" s="64">
        <f t="shared" si="40"/>
        <v>23403</v>
      </c>
      <c r="P64" s="63">
        <f t="shared" si="41"/>
        <v>-2.6092384519350844</v>
      </c>
      <c r="Q64" s="64">
        <f t="shared" si="42"/>
        <v>24763</v>
      </c>
      <c r="R64" s="63">
        <f t="shared" si="43"/>
        <v>-1.7692094093379325</v>
      </c>
      <c r="S64" s="16"/>
      <c r="T64" s="11"/>
    </row>
    <row r="65" spans="1:20" ht="17.25" customHeight="1">
      <c r="A65" s="35"/>
      <c r="B65" s="70" t="s">
        <v>45</v>
      </c>
      <c r="C65" s="69">
        <v>159721</v>
      </c>
      <c r="D65" s="63">
        <f t="shared" si="33"/>
        <v>-7.979443570642559</v>
      </c>
      <c r="E65" s="69">
        <v>127192</v>
      </c>
      <c r="F65" s="63">
        <f t="shared" si="34"/>
        <v>-9.112865768694846</v>
      </c>
      <c r="G65" s="69">
        <v>1553</v>
      </c>
      <c r="H65" s="63">
        <f t="shared" si="35"/>
        <v>7.8472222222222285</v>
      </c>
      <c r="I65" s="64">
        <f t="shared" si="36"/>
        <v>128745</v>
      </c>
      <c r="J65" s="63">
        <f t="shared" si="37"/>
        <v>-8.940128019238244</v>
      </c>
      <c r="K65" s="62">
        <v>15591</v>
      </c>
      <c r="L65" s="63">
        <f t="shared" si="38"/>
        <v>7.687525901367593</v>
      </c>
      <c r="M65" s="62">
        <v>15385</v>
      </c>
      <c r="N65" s="63">
        <f t="shared" si="39"/>
        <v>-13.11836458098034</v>
      </c>
      <c r="O65" s="64">
        <f t="shared" si="40"/>
        <v>30976</v>
      </c>
      <c r="P65" s="63">
        <f t="shared" si="41"/>
        <v>-3.759398496240607</v>
      </c>
      <c r="Q65" s="64">
        <f t="shared" si="42"/>
        <v>32529</v>
      </c>
      <c r="R65" s="63">
        <f t="shared" si="43"/>
        <v>-3.2623565098435847</v>
      </c>
      <c r="S65" s="16"/>
      <c r="T65" s="11"/>
    </row>
    <row r="66" spans="1:20" ht="17.25" customHeight="1">
      <c r="A66" s="17"/>
      <c r="B66" s="70" t="s">
        <v>46</v>
      </c>
      <c r="C66" s="69">
        <v>135871</v>
      </c>
      <c r="D66" s="63">
        <f t="shared" si="33"/>
        <v>-2.3901205477090173</v>
      </c>
      <c r="E66" s="62">
        <v>104869</v>
      </c>
      <c r="F66" s="63">
        <f t="shared" si="34"/>
        <v>-3.419535466283534</v>
      </c>
      <c r="G66" s="62">
        <v>1522</v>
      </c>
      <c r="H66" s="63">
        <f t="shared" si="35"/>
        <v>8.79199428162974</v>
      </c>
      <c r="I66" s="64">
        <f t="shared" si="36"/>
        <v>106391</v>
      </c>
      <c r="J66" s="63">
        <f t="shared" si="37"/>
        <v>-3.2642001800310965</v>
      </c>
      <c r="K66" s="62">
        <v>14721</v>
      </c>
      <c r="L66" s="63">
        <f t="shared" si="38"/>
        <v>4.10891089108911</v>
      </c>
      <c r="M66" s="62">
        <v>14759</v>
      </c>
      <c r="N66" s="63">
        <f t="shared" si="39"/>
        <v>-2.1091729123831016</v>
      </c>
      <c r="O66" s="64">
        <f t="shared" si="40"/>
        <v>29480</v>
      </c>
      <c r="P66" s="63">
        <f t="shared" si="41"/>
        <v>0.9001608652496884</v>
      </c>
      <c r="Q66" s="64">
        <f t="shared" si="42"/>
        <v>31002</v>
      </c>
      <c r="R66" s="63">
        <f t="shared" si="43"/>
        <v>1.2607786778155088</v>
      </c>
      <c r="S66" s="16"/>
      <c r="T66" s="11"/>
    </row>
    <row r="67" spans="1:20" ht="17.25" customHeight="1">
      <c r="A67" s="17"/>
      <c r="B67" s="70" t="s">
        <v>47</v>
      </c>
      <c r="C67" s="69">
        <v>144558</v>
      </c>
      <c r="D67" s="63">
        <f t="shared" si="33"/>
        <v>-2.98185918215313</v>
      </c>
      <c r="E67" s="62">
        <v>105962</v>
      </c>
      <c r="F67" s="63">
        <f t="shared" si="34"/>
        <v>-4.571407986455085</v>
      </c>
      <c r="G67" s="62">
        <v>1420</v>
      </c>
      <c r="H67" s="63">
        <f t="shared" si="35"/>
        <v>12.519809825673534</v>
      </c>
      <c r="I67" s="64">
        <f t="shared" si="36"/>
        <v>107382</v>
      </c>
      <c r="J67" s="63">
        <f t="shared" si="37"/>
        <v>-4.379341050756906</v>
      </c>
      <c r="K67" s="62">
        <v>21581</v>
      </c>
      <c r="L67" s="63">
        <f t="shared" si="38"/>
        <v>1.0583001638960496</v>
      </c>
      <c r="M67" s="62">
        <v>15595</v>
      </c>
      <c r="N67" s="63">
        <f t="shared" si="39"/>
        <v>1.6225726573700001</v>
      </c>
      <c r="O67" s="64">
        <f t="shared" si="40"/>
        <v>37176</v>
      </c>
      <c r="P67" s="63">
        <f t="shared" si="41"/>
        <v>1.2942426636876263</v>
      </c>
      <c r="Q67" s="64">
        <f t="shared" si="42"/>
        <v>38596</v>
      </c>
      <c r="R67" s="63">
        <f t="shared" si="43"/>
        <v>1.6674130074019473</v>
      </c>
      <c r="S67" s="16"/>
      <c r="T67" s="11"/>
    </row>
    <row r="68" spans="1:20" ht="17.25" customHeight="1">
      <c r="A68" s="17"/>
      <c r="B68" s="70" t="s">
        <v>48</v>
      </c>
      <c r="C68" s="62">
        <v>132596</v>
      </c>
      <c r="D68" s="63">
        <f t="shared" si="33"/>
        <v>1.7027673804994805</v>
      </c>
      <c r="E68" s="62">
        <v>105058</v>
      </c>
      <c r="F68" s="63">
        <f t="shared" si="34"/>
        <v>1.4739404242166643</v>
      </c>
      <c r="G68" s="62">
        <v>1214</v>
      </c>
      <c r="H68" s="63">
        <f t="shared" si="35"/>
        <v>13.88367729831144</v>
      </c>
      <c r="I68" s="64">
        <f t="shared" si="36"/>
        <v>106272</v>
      </c>
      <c r="J68" s="63">
        <f t="shared" si="37"/>
        <v>1.6004130098089746</v>
      </c>
      <c r="K68" s="62">
        <v>12672</v>
      </c>
      <c r="L68" s="63">
        <f t="shared" si="38"/>
        <v>2.1029731689630182</v>
      </c>
      <c r="M68" s="62">
        <v>13652</v>
      </c>
      <c r="N68" s="63">
        <f t="shared" si="39"/>
        <v>2.1321164060746725</v>
      </c>
      <c r="O68" s="64">
        <f t="shared" si="40"/>
        <v>26324</v>
      </c>
      <c r="P68" s="63">
        <f t="shared" si="41"/>
        <v>2.1180851889207872</v>
      </c>
      <c r="Q68" s="64">
        <f t="shared" si="42"/>
        <v>27538</v>
      </c>
      <c r="R68" s="63">
        <f t="shared" si="43"/>
        <v>2.585307703769928</v>
      </c>
      <c r="S68" s="16"/>
      <c r="T68" s="11"/>
    </row>
    <row r="69" spans="1:20" ht="28.5" customHeight="1">
      <c r="A69" s="20"/>
      <c r="B69" s="71" t="s">
        <v>49</v>
      </c>
      <c r="C69" s="72">
        <f>SUM(C57:C68)</f>
        <v>1725460</v>
      </c>
      <c r="D69" s="73">
        <f t="shared" si="33"/>
        <v>-9.004372426762771</v>
      </c>
      <c r="E69" s="74">
        <f>SUM(E57:E68)</f>
        <v>1344967</v>
      </c>
      <c r="F69" s="73">
        <f t="shared" si="34"/>
        <v>-11.012078835308088</v>
      </c>
      <c r="G69" s="74">
        <f>SUM(G57:G68)</f>
        <v>19456</v>
      </c>
      <c r="H69" s="73">
        <f t="shared" si="35"/>
        <v>4.963314630988364</v>
      </c>
      <c r="I69" s="74">
        <f>SUM(I57:I68)</f>
        <v>1364423</v>
      </c>
      <c r="J69" s="73">
        <f t="shared" si="37"/>
        <v>-10.81852883119599</v>
      </c>
      <c r="K69" s="74">
        <f>SUM(K57:K68)</f>
        <v>185927</v>
      </c>
      <c r="L69" s="73">
        <f t="shared" si="38"/>
        <v>0.9775861226218865</v>
      </c>
      <c r="M69" s="74">
        <f>SUM(M57:M68)</f>
        <v>175110</v>
      </c>
      <c r="N69" s="73">
        <f t="shared" si="39"/>
        <v>-3.85650125731604</v>
      </c>
      <c r="O69" s="75">
        <f>SUM(O57:O68)</f>
        <v>361037</v>
      </c>
      <c r="P69" s="73">
        <f t="shared" si="41"/>
        <v>-1.4263052850289881</v>
      </c>
      <c r="Q69" s="75">
        <f>SUM(Q57:Q68)</f>
        <v>380493</v>
      </c>
      <c r="R69" s="73">
        <f t="shared" si="43"/>
        <v>-1.1185118387097504</v>
      </c>
      <c r="S69" s="16"/>
      <c r="T69" s="11"/>
    </row>
    <row r="70" spans="1:20" ht="17.25" customHeight="1">
      <c r="A70" s="44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76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61" t="s">
        <v>50</v>
      </c>
      <c r="C74" s="62">
        <v>164196</v>
      </c>
      <c r="D74" s="63">
        <f aca="true" t="shared" si="44" ref="D74:D86">(C74/C91)*100-100</f>
        <v>-19.376997824795367</v>
      </c>
      <c r="E74" s="62">
        <v>136405</v>
      </c>
      <c r="F74" s="63">
        <f aca="true" t="shared" si="45" ref="F74:F86">(E74/E91)*100-100</f>
        <v>-19.44808607636797</v>
      </c>
      <c r="G74" s="62">
        <v>1340</v>
      </c>
      <c r="H74" s="63">
        <f aca="true" t="shared" si="46" ref="H74:H86">(G74/G91)*100-100</f>
        <v>-12.589693411611222</v>
      </c>
      <c r="I74" s="64">
        <f aca="true" t="shared" si="47" ref="I74:I86">E74+G74</f>
        <v>137745</v>
      </c>
      <c r="J74" s="63">
        <f aca="true" t="shared" si="48" ref="J74:J86">(I74/I91)*100-100</f>
        <v>-19.38655476938743</v>
      </c>
      <c r="K74" s="62">
        <v>12454</v>
      </c>
      <c r="L74" s="63">
        <f aca="true" t="shared" si="49" ref="L74:L86">(K74/K91)*100-100</f>
        <v>-14.669407331277839</v>
      </c>
      <c r="M74" s="62">
        <v>13997</v>
      </c>
      <c r="N74" s="63">
        <f aca="true" t="shared" si="50" ref="N74:N86">(M74/M91)*100-100</f>
        <v>-23.063815753311715</v>
      </c>
      <c r="O74" s="64">
        <f aca="true" t="shared" si="51" ref="O74:O85">K74+M74</f>
        <v>26451</v>
      </c>
      <c r="P74" s="63">
        <f aca="true" t="shared" si="52" ref="P74:P86">(O74/O91)*100-100</f>
        <v>-19.327192875442236</v>
      </c>
      <c r="Q74" s="64">
        <f aca="true" t="shared" si="53" ref="Q74:Q85">G74+K74+M74</f>
        <v>27791</v>
      </c>
      <c r="R74" s="63">
        <f aca="true" t="shared" si="54" ref="R74:R86">(Q74/Q91)*100-100</f>
        <v>-19.026252148830153</v>
      </c>
      <c r="S74" s="16"/>
      <c r="T74" s="11"/>
    </row>
    <row r="75" spans="1:20" ht="17.25" customHeight="1">
      <c r="A75" s="17"/>
      <c r="B75" s="65" t="s">
        <v>51</v>
      </c>
      <c r="C75" s="64">
        <v>193754</v>
      </c>
      <c r="D75" s="63">
        <f t="shared" si="44"/>
        <v>-15.388310508664063</v>
      </c>
      <c r="E75" s="64">
        <v>163627</v>
      </c>
      <c r="F75" s="63">
        <f t="shared" si="45"/>
        <v>-14.107463438704059</v>
      </c>
      <c r="G75" s="64">
        <v>1742</v>
      </c>
      <c r="H75" s="63">
        <f t="shared" si="46"/>
        <v>-12.41830065359477</v>
      </c>
      <c r="I75" s="64">
        <f t="shared" si="47"/>
        <v>165369</v>
      </c>
      <c r="J75" s="63">
        <f t="shared" si="48"/>
        <v>-14.09000940303703</v>
      </c>
      <c r="K75" s="64">
        <v>13206</v>
      </c>
      <c r="L75" s="63">
        <f t="shared" si="49"/>
        <v>-17.14142301417995</v>
      </c>
      <c r="M75" s="64">
        <v>15179</v>
      </c>
      <c r="N75" s="63">
        <f t="shared" si="50"/>
        <v>-26.182949958663613</v>
      </c>
      <c r="O75" s="64">
        <f t="shared" si="51"/>
        <v>28385</v>
      </c>
      <c r="P75" s="63">
        <f t="shared" si="52"/>
        <v>-22.235007260075065</v>
      </c>
      <c r="Q75" s="64">
        <f t="shared" si="53"/>
        <v>30127</v>
      </c>
      <c r="R75" s="63">
        <f t="shared" si="54"/>
        <v>-21.72772148610028</v>
      </c>
      <c r="S75" s="16"/>
      <c r="T75" s="11"/>
    </row>
    <row r="76" spans="1:20" ht="17.25" customHeight="1">
      <c r="A76" s="17"/>
      <c r="B76" s="65" t="s">
        <v>39</v>
      </c>
      <c r="C76" s="66">
        <v>277387</v>
      </c>
      <c r="D76" s="63">
        <f t="shared" si="44"/>
        <v>-8.254808248854786</v>
      </c>
      <c r="E76" s="66">
        <v>230385</v>
      </c>
      <c r="F76" s="63">
        <f t="shared" si="45"/>
        <v>-7.4197605776997335</v>
      </c>
      <c r="G76" s="66">
        <v>2499</v>
      </c>
      <c r="H76" s="63">
        <f t="shared" si="46"/>
        <v>-9.390862944162436</v>
      </c>
      <c r="I76" s="64">
        <f t="shared" si="47"/>
        <v>232884</v>
      </c>
      <c r="J76" s="63">
        <f t="shared" si="48"/>
        <v>-7.441366893607892</v>
      </c>
      <c r="K76" s="66">
        <v>22345</v>
      </c>
      <c r="L76" s="63">
        <f t="shared" si="49"/>
        <v>0.06269311719135828</v>
      </c>
      <c r="M76" s="66">
        <v>22158</v>
      </c>
      <c r="N76" s="63">
        <f t="shared" si="50"/>
        <v>-21.998099060090823</v>
      </c>
      <c r="O76" s="64">
        <f t="shared" si="51"/>
        <v>44503</v>
      </c>
      <c r="P76" s="63">
        <f t="shared" si="52"/>
        <v>-12.288619969253816</v>
      </c>
      <c r="Q76" s="64">
        <f t="shared" si="53"/>
        <v>47002</v>
      </c>
      <c r="R76" s="63">
        <f t="shared" si="54"/>
        <v>-12.139225362643941</v>
      </c>
      <c r="S76" s="16"/>
      <c r="T76" s="11"/>
    </row>
    <row r="77" spans="1:20" ht="17.25" customHeight="1">
      <c r="A77" s="17"/>
      <c r="B77" s="65" t="s">
        <v>40</v>
      </c>
      <c r="C77" s="67">
        <v>121109</v>
      </c>
      <c r="D77" s="63">
        <f t="shared" si="44"/>
        <v>-22.54526384456483</v>
      </c>
      <c r="E77" s="67">
        <v>93134</v>
      </c>
      <c r="F77" s="63">
        <f t="shared" si="45"/>
        <v>-26.861370043741502</v>
      </c>
      <c r="G77" s="67">
        <v>1857</v>
      </c>
      <c r="H77" s="63">
        <f t="shared" si="46"/>
        <v>6.785508913168485</v>
      </c>
      <c r="I77" s="64">
        <f t="shared" si="47"/>
        <v>94991</v>
      </c>
      <c r="J77" s="63">
        <f t="shared" si="48"/>
        <v>-26.408063341545414</v>
      </c>
      <c r="K77" s="66">
        <v>13143</v>
      </c>
      <c r="L77" s="63">
        <f t="shared" si="49"/>
        <v>3.8397724579284187</v>
      </c>
      <c r="M77" s="66">
        <v>12975</v>
      </c>
      <c r="N77" s="63">
        <f t="shared" si="50"/>
        <v>-11.288117051825523</v>
      </c>
      <c r="O77" s="64">
        <f t="shared" si="51"/>
        <v>26118</v>
      </c>
      <c r="P77" s="63">
        <f t="shared" si="52"/>
        <v>-4.270058278048609</v>
      </c>
      <c r="Q77" s="64">
        <f t="shared" si="53"/>
        <v>27975</v>
      </c>
      <c r="R77" s="63">
        <f t="shared" si="54"/>
        <v>-3.607608021500937</v>
      </c>
      <c r="S77" s="16"/>
      <c r="T77" s="11"/>
    </row>
    <row r="78" spans="1:20" ht="17.25" customHeight="1">
      <c r="A78" s="17"/>
      <c r="B78" s="65" t="s">
        <v>41</v>
      </c>
      <c r="C78" s="68">
        <v>125754</v>
      </c>
      <c r="D78" s="63">
        <f t="shared" si="44"/>
        <v>-19.62700446750989</v>
      </c>
      <c r="E78" s="68">
        <v>98660</v>
      </c>
      <c r="F78" s="63">
        <f t="shared" si="45"/>
        <v>-21.52214895360214</v>
      </c>
      <c r="G78" s="68">
        <v>1526</v>
      </c>
      <c r="H78" s="63">
        <f t="shared" si="46"/>
        <v>-16.748499727223134</v>
      </c>
      <c r="I78" s="64">
        <f t="shared" si="47"/>
        <v>100186</v>
      </c>
      <c r="J78" s="63">
        <f t="shared" si="48"/>
        <v>-21.45354762838103</v>
      </c>
      <c r="K78" s="69">
        <v>12589</v>
      </c>
      <c r="L78" s="63">
        <f t="shared" si="49"/>
        <v>-3.7096527459079027</v>
      </c>
      <c r="M78" s="69">
        <v>12979</v>
      </c>
      <c r="N78" s="63">
        <f t="shared" si="50"/>
        <v>-18.056695498453195</v>
      </c>
      <c r="O78" s="64">
        <f t="shared" si="51"/>
        <v>25568</v>
      </c>
      <c r="P78" s="63">
        <f t="shared" si="52"/>
        <v>-11.569190329609512</v>
      </c>
      <c r="Q78" s="64">
        <f t="shared" si="53"/>
        <v>27094</v>
      </c>
      <c r="R78" s="63">
        <f t="shared" si="54"/>
        <v>-11.87796786573864</v>
      </c>
      <c r="S78" s="16"/>
      <c r="T78" s="11"/>
    </row>
    <row r="79" spans="1:20" ht="17.25" customHeight="1">
      <c r="A79" s="17"/>
      <c r="B79" s="65" t="s">
        <v>42</v>
      </c>
      <c r="C79" s="66">
        <v>163256</v>
      </c>
      <c r="D79" s="63">
        <f t="shared" si="44"/>
        <v>-12.876232762669176</v>
      </c>
      <c r="E79" s="67">
        <v>125348</v>
      </c>
      <c r="F79" s="63">
        <f t="shared" si="45"/>
        <v>-16.54871675376984</v>
      </c>
      <c r="G79" s="67">
        <v>1661</v>
      </c>
      <c r="H79" s="63">
        <f t="shared" si="46"/>
        <v>-19.329771733851388</v>
      </c>
      <c r="I79" s="64">
        <f t="shared" si="47"/>
        <v>127009</v>
      </c>
      <c r="J79" s="63">
        <f t="shared" si="48"/>
        <v>-16.586323753480798</v>
      </c>
      <c r="K79" s="66">
        <v>20646</v>
      </c>
      <c r="L79" s="63">
        <f t="shared" si="49"/>
        <v>5.095444133367266</v>
      </c>
      <c r="M79" s="66">
        <v>15601</v>
      </c>
      <c r="N79" s="63">
        <f t="shared" si="50"/>
        <v>0.814216478190616</v>
      </c>
      <c r="O79" s="64">
        <f t="shared" si="51"/>
        <v>36247</v>
      </c>
      <c r="P79" s="63">
        <f t="shared" si="52"/>
        <v>3.20899772209566</v>
      </c>
      <c r="Q79" s="64">
        <f t="shared" si="53"/>
        <v>37908</v>
      </c>
      <c r="R79" s="63">
        <f t="shared" si="54"/>
        <v>1.9607843137254832</v>
      </c>
      <c r="S79" s="16"/>
      <c r="T79" s="11"/>
    </row>
    <row r="80" spans="1:20" ht="17.25" customHeight="1">
      <c r="A80" s="17"/>
      <c r="B80" s="70" t="s">
        <v>43</v>
      </c>
      <c r="C80" s="69">
        <v>142854</v>
      </c>
      <c r="D80" s="63">
        <f t="shared" si="44"/>
        <v>-18.077498752702482</v>
      </c>
      <c r="E80" s="69">
        <v>110212</v>
      </c>
      <c r="F80" s="63">
        <f t="shared" si="45"/>
        <v>-21.66156076965177</v>
      </c>
      <c r="G80" s="69">
        <v>1565</v>
      </c>
      <c r="H80" s="63">
        <f t="shared" si="46"/>
        <v>-13.869014859658776</v>
      </c>
      <c r="I80" s="64">
        <f t="shared" si="47"/>
        <v>111777</v>
      </c>
      <c r="J80" s="63">
        <f t="shared" si="48"/>
        <v>-21.56220176275754</v>
      </c>
      <c r="K80" s="69">
        <v>15509</v>
      </c>
      <c r="L80" s="63">
        <f t="shared" si="49"/>
        <v>0.8649843912590995</v>
      </c>
      <c r="M80" s="69">
        <v>15568</v>
      </c>
      <c r="N80" s="63">
        <f t="shared" si="50"/>
        <v>-5.631326907922656</v>
      </c>
      <c r="O80" s="64">
        <f t="shared" si="51"/>
        <v>31077</v>
      </c>
      <c r="P80" s="63">
        <f t="shared" si="52"/>
        <v>-2.497411602296623</v>
      </c>
      <c r="Q80" s="64">
        <f t="shared" si="53"/>
        <v>32642</v>
      </c>
      <c r="R80" s="63">
        <f t="shared" si="54"/>
        <v>-3.110715345799946</v>
      </c>
      <c r="S80" s="16"/>
      <c r="T80" s="11"/>
    </row>
    <row r="81" spans="1:20" ht="17.25" customHeight="1">
      <c r="A81" s="35"/>
      <c r="B81" s="70" t="s">
        <v>44</v>
      </c>
      <c r="C81" s="66">
        <v>115745</v>
      </c>
      <c r="D81" s="63">
        <f t="shared" si="44"/>
        <v>-8.764503720519613</v>
      </c>
      <c r="E81" s="66">
        <v>90536</v>
      </c>
      <c r="F81" s="63">
        <f t="shared" si="45"/>
        <v>-12.589789140341395</v>
      </c>
      <c r="G81" s="66">
        <v>1179</v>
      </c>
      <c r="H81" s="63">
        <f t="shared" si="46"/>
        <v>-18.4083044982699</v>
      </c>
      <c r="I81" s="64">
        <f t="shared" si="47"/>
        <v>91715</v>
      </c>
      <c r="J81" s="63">
        <f t="shared" si="48"/>
        <v>-12.669846982984353</v>
      </c>
      <c r="K81" s="66">
        <v>11851</v>
      </c>
      <c r="L81" s="63">
        <f t="shared" si="49"/>
        <v>12.909679878048792</v>
      </c>
      <c r="M81" s="66">
        <v>12179</v>
      </c>
      <c r="N81" s="63">
        <f t="shared" si="50"/>
        <v>7.332334537763302</v>
      </c>
      <c r="O81" s="64">
        <f t="shared" si="51"/>
        <v>24030</v>
      </c>
      <c r="P81" s="63">
        <f t="shared" si="52"/>
        <v>10.012360939431389</v>
      </c>
      <c r="Q81" s="64">
        <f t="shared" si="53"/>
        <v>25209</v>
      </c>
      <c r="R81" s="63">
        <f t="shared" si="54"/>
        <v>8.248883545173484</v>
      </c>
      <c r="S81" s="16"/>
      <c r="T81" s="11"/>
    </row>
    <row r="82" spans="1:20" ht="17.25" customHeight="1">
      <c r="A82" s="35"/>
      <c r="B82" s="70" t="s">
        <v>45</v>
      </c>
      <c r="C82" s="69">
        <v>173571</v>
      </c>
      <c r="D82" s="63">
        <f t="shared" si="44"/>
        <v>-14.68448630103319</v>
      </c>
      <c r="E82" s="69">
        <v>139945</v>
      </c>
      <c r="F82" s="63">
        <f t="shared" si="45"/>
        <v>-14.348054936715059</v>
      </c>
      <c r="G82" s="69">
        <v>1440</v>
      </c>
      <c r="H82" s="63">
        <f t="shared" si="46"/>
        <v>-36.028431808085294</v>
      </c>
      <c r="I82" s="64">
        <f t="shared" si="47"/>
        <v>141385</v>
      </c>
      <c r="J82" s="63">
        <f t="shared" si="48"/>
        <v>-14.642686806851046</v>
      </c>
      <c r="K82" s="62">
        <v>14478</v>
      </c>
      <c r="L82" s="63">
        <f t="shared" si="49"/>
        <v>-8.60425478189508</v>
      </c>
      <c r="M82" s="62">
        <v>17708</v>
      </c>
      <c r="N82" s="63">
        <f t="shared" si="50"/>
        <v>-19.38450332331786</v>
      </c>
      <c r="O82" s="64">
        <f t="shared" si="51"/>
        <v>32186</v>
      </c>
      <c r="P82" s="63">
        <f t="shared" si="52"/>
        <v>-14.867617107942976</v>
      </c>
      <c r="Q82" s="64">
        <f t="shared" si="53"/>
        <v>33626</v>
      </c>
      <c r="R82" s="63">
        <f t="shared" si="54"/>
        <v>-16.056717759249082</v>
      </c>
      <c r="S82" s="16"/>
      <c r="T82" s="11"/>
    </row>
    <row r="83" spans="1:20" ht="17.25" customHeight="1">
      <c r="A83" s="17"/>
      <c r="B83" s="70" t="s">
        <v>46</v>
      </c>
      <c r="C83" s="69">
        <v>139198</v>
      </c>
      <c r="D83" s="63">
        <f t="shared" si="44"/>
        <v>-10.767080785158399</v>
      </c>
      <c r="E83" s="62">
        <v>108582</v>
      </c>
      <c r="F83" s="63">
        <f t="shared" si="45"/>
        <v>-10.739358466369637</v>
      </c>
      <c r="G83" s="62">
        <v>1399</v>
      </c>
      <c r="H83" s="63">
        <f t="shared" si="46"/>
        <v>-14.747105423522243</v>
      </c>
      <c r="I83" s="64">
        <f t="shared" si="47"/>
        <v>109981</v>
      </c>
      <c r="J83" s="63">
        <f t="shared" si="48"/>
        <v>-10.79270320471744</v>
      </c>
      <c r="K83" s="62">
        <v>14140</v>
      </c>
      <c r="L83" s="63">
        <f t="shared" si="49"/>
        <v>-12.2284295468653</v>
      </c>
      <c r="M83" s="62">
        <v>15077</v>
      </c>
      <c r="N83" s="63">
        <f t="shared" si="50"/>
        <v>-9.15828161715973</v>
      </c>
      <c r="O83" s="64">
        <f t="shared" si="51"/>
        <v>29217</v>
      </c>
      <c r="P83" s="63">
        <f t="shared" si="52"/>
        <v>-10.67049867000948</v>
      </c>
      <c r="Q83" s="64">
        <f t="shared" si="53"/>
        <v>30616</v>
      </c>
      <c r="R83" s="63">
        <f t="shared" si="54"/>
        <v>-10.865261441714225</v>
      </c>
      <c r="S83" s="16"/>
      <c r="T83" s="11"/>
    </row>
    <row r="84" spans="1:20" ht="17.25" customHeight="1">
      <c r="A84" s="17"/>
      <c r="B84" s="70" t="s">
        <v>47</v>
      </c>
      <c r="C84" s="66">
        <v>149001</v>
      </c>
      <c r="D84" s="63">
        <f t="shared" si="44"/>
        <v>-15.792477888609454</v>
      </c>
      <c r="E84" s="64">
        <v>111038</v>
      </c>
      <c r="F84" s="63">
        <f t="shared" si="45"/>
        <v>-18.31416948055292</v>
      </c>
      <c r="G84" s="64">
        <v>1262</v>
      </c>
      <c r="H84" s="63">
        <f t="shared" si="46"/>
        <v>-17.73142112125163</v>
      </c>
      <c r="I84" s="64">
        <f t="shared" si="47"/>
        <v>112300</v>
      </c>
      <c r="J84" s="63">
        <f t="shared" si="48"/>
        <v>-18.307666567248873</v>
      </c>
      <c r="K84" s="64">
        <v>21355</v>
      </c>
      <c r="L84" s="63">
        <f t="shared" si="49"/>
        <v>-5.408398299078669</v>
      </c>
      <c r="M84" s="64">
        <v>15346</v>
      </c>
      <c r="N84" s="63">
        <f t="shared" si="50"/>
        <v>-9.206011122944034</v>
      </c>
      <c r="O84" s="64">
        <f t="shared" si="51"/>
        <v>36701</v>
      </c>
      <c r="P84" s="63">
        <f t="shared" si="52"/>
        <v>-7.034297583464209</v>
      </c>
      <c r="Q84" s="64">
        <f t="shared" si="53"/>
        <v>37963</v>
      </c>
      <c r="R84" s="63">
        <f t="shared" si="54"/>
        <v>-7.434409441139181</v>
      </c>
      <c r="S84" s="16"/>
      <c r="T84" s="11"/>
    </row>
    <row r="85" spans="1:20" ht="17.25" customHeight="1">
      <c r="A85" s="17"/>
      <c r="B85" s="70" t="s">
        <v>48</v>
      </c>
      <c r="C85" s="62">
        <v>130376</v>
      </c>
      <c r="D85" s="63">
        <f t="shared" si="44"/>
        <v>-34.798959791958396</v>
      </c>
      <c r="E85" s="62">
        <v>103532</v>
      </c>
      <c r="F85" s="63">
        <f t="shared" si="45"/>
        <v>-36.06728459481656</v>
      </c>
      <c r="G85" s="62">
        <v>1066</v>
      </c>
      <c r="H85" s="63">
        <f t="shared" si="46"/>
        <v>-54.24892703862661</v>
      </c>
      <c r="I85" s="64">
        <f t="shared" si="47"/>
        <v>104598</v>
      </c>
      <c r="J85" s="63">
        <f t="shared" si="48"/>
        <v>-36.325173952480384</v>
      </c>
      <c r="K85" s="62">
        <v>12411</v>
      </c>
      <c r="L85" s="63">
        <f t="shared" si="49"/>
        <v>-21.409574468085097</v>
      </c>
      <c r="M85" s="62">
        <v>13367</v>
      </c>
      <c r="N85" s="63">
        <f t="shared" si="50"/>
        <v>-32.82577013920297</v>
      </c>
      <c r="O85" s="64">
        <f t="shared" si="51"/>
        <v>25778</v>
      </c>
      <c r="P85" s="63">
        <f t="shared" si="52"/>
        <v>-27.774508979854858</v>
      </c>
      <c r="Q85" s="64">
        <f t="shared" si="53"/>
        <v>26844</v>
      </c>
      <c r="R85" s="63">
        <f t="shared" si="54"/>
        <v>-29.396912232713504</v>
      </c>
      <c r="S85" s="16"/>
      <c r="T85" s="11"/>
    </row>
    <row r="86" spans="1:20" ht="25.5" customHeight="1">
      <c r="A86" s="20"/>
      <c r="B86" s="71" t="s">
        <v>49</v>
      </c>
      <c r="C86" s="72">
        <f>SUM(C74:C85)</f>
        <v>1896201</v>
      </c>
      <c r="D86" s="73">
        <f t="shared" si="44"/>
        <v>-16.56945868294035</v>
      </c>
      <c r="E86" s="74">
        <f>SUM(E74:E85)</f>
        <v>1511404</v>
      </c>
      <c r="F86" s="73">
        <f t="shared" si="45"/>
        <v>-17.819129702863165</v>
      </c>
      <c r="G86" s="74">
        <f>SUM(G74:G85)</f>
        <v>18536</v>
      </c>
      <c r="H86" s="73">
        <f t="shared" si="46"/>
        <v>-19.159143442801692</v>
      </c>
      <c r="I86" s="74">
        <f t="shared" si="47"/>
        <v>1529940</v>
      </c>
      <c r="J86" s="73">
        <f t="shared" si="48"/>
        <v>-17.83563044561687</v>
      </c>
      <c r="K86" s="74">
        <f>SUM(K74:K85)</f>
        <v>184127</v>
      </c>
      <c r="L86" s="73">
        <f t="shared" si="49"/>
        <v>-5.299566427164393</v>
      </c>
      <c r="M86" s="74">
        <f>SUM(M74:M85)</f>
        <v>182134</v>
      </c>
      <c r="N86" s="73">
        <f t="shared" si="50"/>
        <v>-15.799936202967018</v>
      </c>
      <c r="O86" s="75">
        <f>SUM(O74:O85)</f>
        <v>366261</v>
      </c>
      <c r="P86" s="73">
        <f t="shared" si="52"/>
        <v>-10.829425770921901</v>
      </c>
      <c r="Q86" s="75">
        <f>SUM(Q74:Q85)</f>
        <v>384797</v>
      </c>
      <c r="R86" s="73">
        <f t="shared" si="54"/>
        <v>-11.269833583522995</v>
      </c>
      <c r="S86" s="16"/>
      <c r="T86" s="11"/>
    </row>
    <row r="87" spans="1:20" ht="17.25" customHeight="1">
      <c r="A87" s="44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76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14"/>
      <c r="D89" s="19" t="s">
        <v>9</v>
      </c>
      <c r="E89" s="14" t="s">
        <v>10</v>
      </c>
      <c r="F89" s="19" t="s">
        <v>9</v>
      </c>
      <c r="G89" s="14" t="s">
        <v>11</v>
      </c>
      <c r="H89" s="19" t="s">
        <v>9</v>
      </c>
      <c r="I89" s="14" t="s">
        <v>12</v>
      </c>
      <c r="J89" s="19" t="s">
        <v>9</v>
      </c>
      <c r="K89" s="14" t="s">
        <v>13</v>
      </c>
      <c r="L89" s="19" t="s">
        <v>9</v>
      </c>
      <c r="M89" s="14" t="s">
        <v>14</v>
      </c>
      <c r="N89" s="19" t="s">
        <v>9</v>
      </c>
      <c r="O89" s="14" t="s">
        <v>15</v>
      </c>
      <c r="P89" s="19" t="s">
        <v>9</v>
      </c>
      <c r="Q89" s="15" t="s">
        <v>16</v>
      </c>
      <c r="R89" s="19" t="s">
        <v>9</v>
      </c>
      <c r="S89" s="16"/>
      <c r="T89" s="11"/>
    </row>
    <row r="90" spans="1:20" ht="17.25" customHeight="1">
      <c r="A90" s="20"/>
      <c r="B90" s="21" t="s">
        <v>17</v>
      </c>
      <c r="C90" s="14" t="s">
        <v>18</v>
      </c>
      <c r="D90" s="19" t="s">
        <v>19</v>
      </c>
      <c r="E90" s="14" t="s">
        <v>18</v>
      </c>
      <c r="F90" s="19" t="s">
        <v>19</v>
      </c>
      <c r="G90" s="14" t="s">
        <v>18</v>
      </c>
      <c r="H90" s="19" t="s">
        <v>19</v>
      </c>
      <c r="I90" s="14" t="s">
        <v>18</v>
      </c>
      <c r="J90" s="19" t="s">
        <v>19</v>
      </c>
      <c r="K90" s="14" t="s">
        <v>18</v>
      </c>
      <c r="L90" s="19" t="s">
        <v>19</v>
      </c>
      <c r="M90" s="14" t="s">
        <v>18</v>
      </c>
      <c r="N90" s="19" t="s">
        <v>19</v>
      </c>
      <c r="O90" s="14" t="s">
        <v>18</v>
      </c>
      <c r="P90" s="19" t="s">
        <v>19</v>
      </c>
      <c r="Q90" s="14" t="s">
        <v>18</v>
      </c>
      <c r="R90" s="19" t="s">
        <v>19</v>
      </c>
      <c r="S90" s="16"/>
      <c r="T90" s="11"/>
    </row>
    <row r="91" spans="1:20" ht="17.25" customHeight="1">
      <c r="A91" s="12"/>
      <c r="B91" s="61" t="s">
        <v>52</v>
      </c>
      <c r="C91" s="64">
        <v>203659</v>
      </c>
      <c r="D91" s="63">
        <f aca="true" t="shared" si="55" ref="D91:D103">(SUM((C91/C108))*100)-100</f>
        <v>32.1019926314151</v>
      </c>
      <c r="E91" s="64">
        <v>169338</v>
      </c>
      <c r="F91" s="63">
        <f aca="true" t="shared" si="56" ref="F91:F103">(SUM((E91/E108))*100)-100</f>
        <v>34.908103026585195</v>
      </c>
      <c r="G91" s="64">
        <v>1533</v>
      </c>
      <c r="H91" s="63">
        <f aca="true" t="shared" si="57" ref="H91:H103">(SUM((G91/G108))*100)-100</f>
        <v>-7.706201083684533</v>
      </c>
      <c r="I91" s="64">
        <f aca="true" t="shared" si="58" ref="I91:I102">SUM((E91+G91))</f>
        <v>170871</v>
      </c>
      <c r="J91" s="63">
        <f aca="true" t="shared" si="59" ref="J91:J103">(SUM((I91/I108))*100)-100</f>
        <v>34.35155918290326</v>
      </c>
      <c r="K91" s="64">
        <v>14595</v>
      </c>
      <c r="L91" s="63">
        <f aca="true" t="shared" si="60" ref="L91:L103">(SUM((K91/K108))*100)-100</f>
        <v>12.81595423977737</v>
      </c>
      <c r="M91" s="64">
        <v>18193</v>
      </c>
      <c r="N91" s="63">
        <f aca="true" t="shared" si="61" ref="N91:N103">(SUM((M91/M108))*100)-100</f>
        <v>29.49676133532634</v>
      </c>
      <c r="O91" s="64">
        <f aca="true" t="shared" si="62" ref="O91:O102">SUM((K91+M91))</f>
        <v>32788</v>
      </c>
      <c r="P91" s="63">
        <f aca="true" t="shared" si="63" ref="P91:P103">(SUM((O91/O108))*100)-100</f>
        <v>21.500037056251387</v>
      </c>
      <c r="Q91" s="64">
        <f aca="true" t="shared" si="64" ref="Q91:Q102">G91+K91+M91</f>
        <v>34321</v>
      </c>
      <c r="R91" s="63">
        <f aca="true" t="shared" si="65" ref="R91:R103">(SUM((Q91/Q108))*100)-100</f>
        <v>19.806611512549296</v>
      </c>
      <c r="S91" s="16"/>
      <c r="T91" s="11"/>
    </row>
    <row r="92" spans="1:20" ht="17.25" customHeight="1">
      <c r="A92" s="17"/>
      <c r="B92" s="65" t="s">
        <v>53</v>
      </c>
      <c r="C92" s="64">
        <v>228992</v>
      </c>
      <c r="D92" s="63">
        <f t="shared" si="55"/>
        <v>23.828991055881815</v>
      </c>
      <c r="E92" s="64">
        <v>190502</v>
      </c>
      <c r="F92" s="63">
        <f t="shared" si="56"/>
        <v>25.935082964236145</v>
      </c>
      <c r="G92" s="64">
        <v>1989</v>
      </c>
      <c r="H92" s="63">
        <f t="shared" si="57"/>
        <v>2.4729520865533203</v>
      </c>
      <c r="I92" s="64">
        <f t="shared" si="58"/>
        <v>192491</v>
      </c>
      <c r="J92" s="63">
        <f t="shared" si="59"/>
        <v>25.637845846577605</v>
      </c>
      <c r="K92" s="64">
        <v>15938</v>
      </c>
      <c r="L92" s="63">
        <f t="shared" si="60"/>
        <v>1.8402555910543157</v>
      </c>
      <c r="M92" s="64">
        <v>20563</v>
      </c>
      <c r="N92" s="63">
        <f t="shared" si="61"/>
        <v>27.998755057578578</v>
      </c>
      <c r="O92" s="64">
        <f t="shared" si="62"/>
        <v>36501</v>
      </c>
      <c r="P92" s="63">
        <f t="shared" si="63"/>
        <v>15.090651111461455</v>
      </c>
      <c r="Q92" s="64">
        <f t="shared" si="64"/>
        <v>38490</v>
      </c>
      <c r="R92" s="63">
        <f t="shared" si="65"/>
        <v>14.362966484430714</v>
      </c>
      <c r="S92" s="16"/>
      <c r="T92" s="11"/>
    </row>
    <row r="93" spans="1:20" ht="17.25" customHeight="1">
      <c r="A93" s="17"/>
      <c r="B93" s="65" t="s">
        <v>54</v>
      </c>
      <c r="C93" s="66">
        <v>302345</v>
      </c>
      <c r="D93" s="63">
        <f t="shared" si="55"/>
        <v>22.377650682630474</v>
      </c>
      <c r="E93" s="66">
        <v>248849</v>
      </c>
      <c r="F93" s="63">
        <f t="shared" si="56"/>
        <v>23.81286444961887</v>
      </c>
      <c r="G93" s="66">
        <v>2758</v>
      </c>
      <c r="H93" s="63">
        <f t="shared" si="57"/>
        <v>-4.169562195969419</v>
      </c>
      <c r="I93" s="64">
        <f t="shared" si="58"/>
        <v>251607</v>
      </c>
      <c r="J93" s="63">
        <f t="shared" si="59"/>
        <v>23.41783328264644</v>
      </c>
      <c r="K93" s="66">
        <v>22331</v>
      </c>
      <c r="L93" s="63">
        <f t="shared" si="60"/>
        <v>6.196499904888725</v>
      </c>
      <c r="M93" s="66">
        <v>28407</v>
      </c>
      <c r="N93" s="63">
        <f t="shared" si="61"/>
        <v>28.161515903451402</v>
      </c>
      <c r="O93" s="64">
        <f t="shared" si="62"/>
        <v>50738</v>
      </c>
      <c r="P93" s="63">
        <f t="shared" si="63"/>
        <v>17.468108258282598</v>
      </c>
      <c r="Q93" s="64">
        <f t="shared" si="64"/>
        <v>53496</v>
      </c>
      <c r="R93" s="63">
        <f t="shared" si="65"/>
        <v>16.116428990037107</v>
      </c>
      <c r="S93" s="16"/>
      <c r="T93" s="11"/>
    </row>
    <row r="94" spans="1:20" ht="17.25" customHeight="1">
      <c r="A94" s="17"/>
      <c r="B94" s="65" t="s">
        <v>40</v>
      </c>
      <c r="C94" s="67">
        <v>156361</v>
      </c>
      <c r="D94" s="63">
        <f t="shared" si="55"/>
        <v>2.86975572207713</v>
      </c>
      <c r="E94" s="67">
        <v>127339</v>
      </c>
      <c r="F94" s="63">
        <f t="shared" si="56"/>
        <v>5.293665296807433</v>
      </c>
      <c r="G94" s="67">
        <v>1739</v>
      </c>
      <c r="H94" s="63">
        <f t="shared" si="57"/>
        <v>-37.22021660649819</v>
      </c>
      <c r="I94" s="64">
        <f t="shared" si="58"/>
        <v>129078</v>
      </c>
      <c r="J94" s="63">
        <f t="shared" si="59"/>
        <v>4.341710655015476</v>
      </c>
      <c r="K94" s="66">
        <v>12657</v>
      </c>
      <c r="L94" s="63">
        <f t="shared" si="60"/>
        <v>-9.625133880756877</v>
      </c>
      <c r="M94" s="66">
        <v>14626</v>
      </c>
      <c r="N94" s="63">
        <f t="shared" si="61"/>
        <v>2.3727864492195607</v>
      </c>
      <c r="O94" s="64">
        <f t="shared" si="62"/>
        <v>27283</v>
      </c>
      <c r="P94" s="63">
        <f t="shared" si="63"/>
        <v>-3.5663791884631593</v>
      </c>
      <c r="Q94" s="64">
        <f t="shared" si="64"/>
        <v>29022</v>
      </c>
      <c r="R94" s="63">
        <f t="shared" si="65"/>
        <v>-6.567510141008299</v>
      </c>
      <c r="S94" s="16"/>
      <c r="T94" s="11"/>
    </row>
    <row r="95" spans="1:20" ht="17.25" customHeight="1">
      <c r="A95" s="17"/>
      <c r="B95" s="65" t="s">
        <v>41</v>
      </c>
      <c r="C95" s="67">
        <v>156463</v>
      </c>
      <c r="D95" s="63">
        <f t="shared" si="55"/>
        <v>5.327535022113921</v>
      </c>
      <c r="E95" s="67">
        <v>125717</v>
      </c>
      <c r="F95" s="63">
        <f t="shared" si="56"/>
        <v>7.948651897647267</v>
      </c>
      <c r="G95" s="67">
        <v>1833</v>
      </c>
      <c r="H95" s="63">
        <f t="shared" si="57"/>
        <v>-25.396825396825392</v>
      </c>
      <c r="I95" s="64">
        <f t="shared" si="58"/>
        <v>127550</v>
      </c>
      <c r="J95" s="63">
        <f t="shared" si="59"/>
        <v>7.2596853267405095</v>
      </c>
      <c r="K95" s="66">
        <v>13074</v>
      </c>
      <c r="L95" s="63">
        <f t="shared" si="60"/>
        <v>-9.220941535897794</v>
      </c>
      <c r="M95" s="66">
        <v>15839</v>
      </c>
      <c r="N95" s="63">
        <f t="shared" si="61"/>
        <v>3.99868680236375</v>
      </c>
      <c r="O95" s="64">
        <f t="shared" si="62"/>
        <v>28913</v>
      </c>
      <c r="P95" s="63">
        <f t="shared" si="63"/>
        <v>-2.4264308855291574</v>
      </c>
      <c r="Q95" s="64">
        <f t="shared" si="64"/>
        <v>30746</v>
      </c>
      <c r="R95" s="63">
        <f t="shared" si="65"/>
        <v>-4.18523481566892</v>
      </c>
      <c r="S95" s="16"/>
      <c r="T95" s="11"/>
    </row>
    <row r="96" spans="1:20" ht="17.25" customHeight="1">
      <c r="A96" s="17"/>
      <c r="B96" s="65" t="s">
        <v>42</v>
      </c>
      <c r="C96" s="66">
        <v>187384</v>
      </c>
      <c r="D96" s="63">
        <f t="shared" si="55"/>
        <v>1.8878594110226459</v>
      </c>
      <c r="E96" s="67">
        <v>150205</v>
      </c>
      <c r="F96" s="63">
        <f t="shared" si="56"/>
        <v>3.21239606953894</v>
      </c>
      <c r="G96" s="67">
        <v>2059</v>
      </c>
      <c r="H96" s="63">
        <f t="shared" si="57"/>
        <v>-17.869964100518544</v>
      </c>
      <c r="I96" s="64">
        <f t="shared" si="58"/>
        <v>152264</v>
      </c>
      <c r="J96" s="63">
        <f t="shared" si="59"/>
        <v>2.85536723927126</v>
      </c>
      <c r="K96" s="66">
        <v>19645</v>
      </c>
      <c r="L96" s="63">
        <f t="shared" si="60"/>
        <v>0.9299219071105682</v>
      </c>
      <c r="M96" s="66">
        <v>15475</v>
      </c>
      <c r="N96" s="63">
        <f t="shared" si="61"/>
        <v>-5.703491560538666</v>
      </c>
      <c r="O96" s="64">
        <f t="shared" si="62"/>
        <v>35120</v>
      </c>
      <c r="P96" s="63">
        <f t="shared" si="63"/>
        <v>-2.104529616724733</v>
      </c>
      <c r="Q96" s="64">
        <f t="shared" si="64"/>
        <v>37179</v>
      </c>
      <c r="R96" s="63">
        <f t="shared" si="65"/>
        <v>-3.1342816945443133</v>
      </c>
      <c r="S96" s="16"/>
      <c r="T96" s="11"/>
    </row>
    <row r="97" spans="1:20" ht="17.25" customHeight="1">
      <c r="A97" s="17"/>
      <c r="B97" s="70" t="s">
        <v>43</v>
      </c>
      <c r="C97" s="66">
        <v>174377</v>
      </c>
      <c r="D97" s="63">
        <f t="shared" si="55"/>
        <v>-7.144530709181339</v>
      </c>
      <c r="E97" s="66">
        <v>140687</v>
      </c>
      <c r="F97" s="63">
        <f t="shared" si="56"/>
        <v>-7.465896683723798</v>
      </c>
      <c r="G97" s="66">
        <v>1817</v>
      </c>
      <c r="H97" s="63">
        <f t="shared" si="57"/>
        <v>-18.226822682268235</v>
      </c>
      <c r="I97" s="64">
        <f t="shared" si="58"/>
        <v>142504</v>
      </c>
      <c r="J97" s="63">
        <f t="shared" si="59"/>
        <v>-7.6208997795928894</v>
      </c>
      <c r="K97" s="66">
        <v>15376</v>
      </c>
      <c r="L97" s="63">
        <f t="shared" si="60"/>
        <v>-6.8911226837834505</v>
      </c>
      <c r="M97" s="66">
        <v>16497</v>
      </c>
      <c r="N97" s="63">
        <f t="shared" si="61"/>
        <v>-3.072855464159801</v>
      </c>
      <c r="O97" s="64">
        <f t="shared" si="62"/>
        <v>31873</v>
      </c>
      <c r="P97" s="63">
        <f t="shared" si="63"/>
        <v>-4.95318184529134</v>
      </c>
      <c r="Q97" s="64">
        <f t="shared" si="64"/>
        <v>33690</v>
      </c>
      <c r="R97" s="63">
        <f t="shared" si="65"/>
        <v>-5.778051236156173</v>
      </c>
      <c r="S97" s="16"/>
      <c r="T97" s="11"/>
    </row>
    <row r="98" spans="1:20" ht="17.25" customHeight="1">
      <c r="A98" s="35"/>
      <c r="B98" s="70" t="s">
        <v>44</v>
      </c>
      <c r="C98" s="66">
        <v>126864</v>
      </c>
      <c r="D98" s="63">
        <f t="shared" si="55"/>
        <v>-15.051927442196828</v>
      </c>
      <c r="E98" s="66">
        <v>103576</v>
      </c>
      <c r="F98" s="63">
        <f t="shared" si="56"/>
        <v>-14.978986078276861</v>
      </c>
      <c r="G98" s="66">
        <v>1445</v>
      </c>
      <c r="H98" s="63">
        <f t="shared" si="57"/>
        <v>-15</v>
      </c>
      <c r="I98" s="64">
        <f t="shared" si="58"/>
        <v>105021</v>
      </c>
      <c r="J98" s="63">
        <f t="shared" si="59"/>
        <v>-14.979275282536193</v>
      </c>
      <c r="K98" s="66">
        <v>10496</v>
      </c>
      <c r="L98" s="63">
        <f t="shared" si="60"/>
        <v>-13.11258278145695</v>
      </c>
      <c r="M98" s="66">
        <v>11347</v>
      </c>
      <c r="N98" s="63">
        <f t="shared" si="61"/>
        <v>-17.410291869859535</v>
      </c>
      <c r="O98" s="64">
        <f t="shared" si="62"/>
        <v>21843</v>
      </c>
      <c r="P98" s="63">
        <f t="shared" si="63"/>
        <v>-15.39951198729618</v>
      </c>
      <c r="Q98" s="64">
        <f t="shared" si="64"/>
        <v>23288</v>
      </c>
      <c r="R98" s="63">
        <f t="shared" si="65"/>
        <v>-15.374831934299934</v>
      </c>
      <c r="S98" s="16"/>
      <c r="T98" s="11"/>
    </row>
    <row r="99" spans="1:20" ht="17.25" customHeight="1">
      <c r="A99" s="35"/>
      <c r="B99" s="70" t="s">
        <v>45</v>
      </c>
      <c r="C99" s="66">
        <v>203446</v>
      </c>
      <c r="D99" s="63">
        <f t="shared" si="55"/>
        <v>2.521126973488606</v>
      </c>
      <c r="E99" s="66">
        <v>163388</v>
      </c>
      <c r="F99" s="63">
        <f t="shared" si="56"/>
        <v>0.922202662219334</v>
      </c>
      <c r="G99" s="66">
        <v>2251</v>
      </c>
      <c r="H99" s="63">
        <f t="shared" si="57"/>
        <v>9.218825812712268</v>
      </c>
      <c r="I99" s="64">
        <f t="shared" si="58"/>
        <v>165639</v>
      </c>
      <c r="J99" s="63">
        <f t="shared" si="59"/>
        <v>1.0264949132694028</v>
      </c>
      <c r="K99" s="64">
        <v>15841</v>
      </c>
      <c r="L99" s="63">
        <f t="shared" si="60"/>
        <v>0.8210285132382893</v>
      </c>
      <c r="M99" s="64">
        <v>21966</v>
      </c>
      <c r="N99" s="63">
        <f t="shared" si="61"/>
        <v>16.996005326231682</v>
      </c>
      <c r="O99" s="64">
        <f t="shared" si="62"/>
        <v>37807</v>
      </c>
      <c r="P99" s="63">
        <f t="shared" si="63"/>
        <v>9.626815901644093</v>
      </c>
      <c r="Q99" s="64">
        <f t="shared" si="64"/>
        <v>40058</v>
      </c>
      <c r="R99" s="63">
        <f t="shared" si="65"/>
        <v>9.603808689942</v>
      </c>
      <c r="S99" s="16"/>
      <c r="T99" s="11"/>
    </row>
    <row r="100" spans="1:20" ht="17.25" customHeight="1">
      <c r="A100" s="17"/>
      <c r="B100" s="70" t="s">
        <v>46</v>
      </c>
      <c r="C100" s="66">
        <v>155994</v>
      </c>
      <c r="D100" s="63">
        <f t="shared" si="55"/>
        <v>-0.6926318737984047</v>
      </c>
      <c r="E100" s="64">
        <v>121646</v>
      </c>
      <c r="F100" s="63">
        <f t="shared" si="56"/>
        <v>0.05922318916873337</v>
      </c>
      <c r="G100" s="64">
        <v>1641</v>
      </c>
      <c r="H100" s="63">
        <f t="shared" si="57"/>
        <v>-15.412371134020617</v>
      </c>
      <c r="I100" s="64">
        <f t="shared" si="58"/>
        <v>123287</v>
      </c>
      <c r="J100" s="63">
        <f t="shared" si="59"/>
        <v>-0.18378483410786828</v>
      </c>
      <c r="K100" s="64">
        <v>16110</v>
      </c>
      <c r="L100" s="63">
        <f t="shared" si="60"/>
        <v>4.800936768149882</v>
      </c>
      <c r="M100" s="64">
        <v>16597</v>
      </c>
      <c r="N100" s="63">
        <f t="shared" si="61"/>
        <v>-8.78764563640361</v>
      </c>
      <c r="O100" s="64">
        <f t="shared" si="62"/>
        <v>32707</v>
      </c>
      <c r="P100" s="63">
        <f t="shared" si="63"/>
        <v>-2.564942802669208</v>
      </c>
      <c r="Q100" s="64">
        <f t="shared" si="64"/>
        <v>34348</v>
      </c>
      <c r="R100" s="63">
        <f t="shared" si="65"/>
        <v>-3.2668694378731544</v>
      </c>
      <c r="S100" s="16"/>
      <c r="T100" s="11"/>
    </row>
    <row r="101" spans="1:20" ht="17.25" customHeight="1">
      <c r="A101" s="17"/>
      <c r="B101" s="70" t="s">
        <v>47</v>
      </c>
      <c r="C101" s="66">
        <v>176945</v>
      </c>
      <c r="D101" s="63">
        <f t="shared" si="55"/>
        <v>-2.224125545670546</v>
      </c>
      <c r="E101" s="64">
        <v>135933</v>
      </c>
      <c r="F101" s="63">
        <f t="shared" si="56"/>
        <v>-0.12197003651753846</v>
      </c>
      <c r="G101" s="64">
        <v>1534</v>
      </c>
      <c r="H101" s="63">
        <f t="shared" si="57"/>
        <v>-10.029325513196483</v>
      </c>
      <c r="I101" s="64">
        <f t="shared" si="58"/>
        <v>137467</v>
      </c>
      <c r="J101" s="63">
        <f t="shared" si="59"/>
        <v>-0.24455023076252758</v>
      </c>
      <c r="K101" s="64">
        <v>22576</v>
      </c>
      <c r="L101" s="63">
        <f t="shared" si="60"/>
        <v>-4.04624277456648</v>
      </c>
      <c r="M101" s="64">
        <v>16902</v>
      </c>
      <c r="N101" s="63">
        <f t="shared" si="61"/>
        <v>-13.932172318973429</v>
      </c>
      <c r="O101" s="64">
        <f t="shared" si="62"/>
        <v>39478</v>
      </c>
      <c r="P101" s="63">
        <f t="shared" si="63"/>
        <v>-8.543761293610714</v>
      </c>
      <c r="Q101" s="64">
        <f t="shared" si="64"/>
        <v>41012</v>
      </c>
      <c r="R101" s="63">
        <f t="shared" si="65"/>
        <v>-8.60020948942524</v>
      </c>
      <c r="S101" s="16"/>
      <c r="T101" s="11"/>
    </row>
    <row r="102" spans="1:20" ht="17.25" customHeight="1">
      <c r="A102" s="17"/>
      <c r="B102" s="70" t="s">
        <v>48</v>
      </c>
      <c r="C102" s="64">
        <v>199960</v>
      </c>
      <c r="D102" s="63">
        <f t="shared" si="55"/>
        <v>18.49762364737535</v>
      </c>
      <c r="E102" s="64">
        <v>161939</v>
      </c>
      <c r="F102" s="63">
        <f t="shared" si="56"/>
        <v>19.042158268092763</v>
      </c>
      <c r="G102" s="64">
        <v>2330</v>
      </c>
      <c r="H102" s="63">
        <f t="shared" si="57"/>
        <v>71.70228445099485</v>
      </c>
      <c r="I102" s="64">
        <f t="shared" si="58"/>
        <v>164269</v>
      </c>
      <c r="J102" s="63">
        <f t="shared" si="59"/>
        <v>19.56227436823103</v>
      </c>
      <c r="K102" s="64">
        <v>15792</v>
      </c>
      <c r="L102" s="63">
        <f t="shared" si="60"/>
        <v>12.51068680535765</v>
      </c>
      <c r="M102" s="64">
        <v>19899</v>
      </c>
      <c r="N102" s="63">
        <f t="shared" si="61"/>
        <v>14.903568541401995</v>
      </c>
      <c r="O102" s="64">
        <f t="shared" si="62"/>
        <v>35691</v>
      </c>
      <c r="P102" s="63">
        <f t="shared" si="63"/>
        <v>13.832365886330294</v>
      </c>
      <c r="Q102" s="64">
        <f t="shared" si="64"/>
        <v>38021</v>
      </c>
      <c r="R102" s="63">
        <f t="shared" si="65"/>
        <v>16.233071443856815</v>
      </c>
      <c r="S102" s="16"/>
      <c r="T102" s="11"/>
    </row>
    <row r="103" spans="1:20" ht="17.25" customHeight="1">
      <c r="A103" s="20"/>
      <c r="B103" s="71" t="s">
        <v>49</v>
      </c>
      <c r="C103" s="72">
        <f>SUM(C91:C102)</f>
        <v>2272790</v>
      </c>
      <c r="D103" s="73">
        <f t="shared" si="55"/>
        <v>7.5626919376372115</v>
      </c>
      <c r="E103" s="74">
        <f>SUM(E91:E102)</f>
        <v>1839119</v>
      </c>
      <c r="F103" s="73">
        <f t="shared" si="56"/>
        <v>8.812599435205072</v>
      </c>
      <c r="G103" s="74">
        <f>SUM(G91:G102)</f>
        <v>22929</v>
      </c>
      <c r="H103" s="73">
        <f t="shared" si="57"/>
        <v>-9.008293979919841</v>
      </c>
      <c r="I103" s="75">
        <f>SUM(I91:I102)</f>
        <v>1862048</v>
      </c>
      <c r="J103" s="73">
        <f t="shared" si="59"/>
        <v>8.550808280429294</v>
      </c>
      <c r="K103" s="74">
        <f>SUM(K91:K102)</f>
        <v>194431</v>
      </c>
      <c r="L103" s="73">
        <f t="shared" si="60"/>
        <v>-0.15252043876586185</v>
      </c>
      <c r="M103" s="74">
        <f>SUM(M91:M102)</f>
        <v>216311</v>
      </c>
      <c r="N103" s="73">
        <f t="shared" si="61"/>
        <v>6.613338064891352</v>
      </c>
      <c r="O103" s="75">
        <f>SUM(O91:O102)</f>
        <v>410742</v>
      </c>
      <c r="P103" s="73">
        <f t="shared" si="63"/>
        <v>3.2998760125848605</v>
      </c>
      <c r="Q103" s="75">
        <f>SUM(Q91:Q102)</f>
        <v>433671</v>
      </c>
      <c r="R103" s="73">
        <f t="shared" si="65"/>
        <v>2.566340286646792</v>
      </c>
      <c r="S103" s="16"/>
      <c r="T103" s="11"/>
    </row>
    <row r="104" spans="1:20" ht="17.25" customHeight="1">
      <c r="A104" s="44"/>
      <c r="B104" s="77"/>
      <c r="C104" s="78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76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6"/>
      <c r="T105" s="11"/>
    </row>
    <row r="106" spans="1:20" ht="17.25" customHeight="1">
      <c r="A106" s="17"/>
      <c r="B106" s="18"/>
      <c r="C106" s="79"/>
      <c r="D106" s="80" t="s">
        <v>9</v>
      </c>
      <c r="E106" s="79" t="s">
        <v>10</v>
      </c>
      <c r="F106" s="80" t="s">
        <v>9</v>
      </c>
      <c r="G106" s="79" t="s">
        <v>11</v>
      </c>
      <c r="H106" s="80" t="s">
        <v>9</v>
      </c>
      <c r="I106" s="79" t="s">
        <v>12</v>
      </c>
      <c r="J106" s="80" t="s">
        <v>9</v>
      </c>
      <c r="K106" s="79" t="s">
        <v>13</v>
      </c>
      <c r="L106" s="80" t="s">
        <v>9</v>
      </c>
      <c r="M106" s="79" t="s">
        <v>14</v>
      </c>
      <c r="N106" s="80" t="s">
        <v>9</v>
      </c>
      <c r="O106" s="79" t="s">
        <v>15</v>
      </c>
      <c r="P106" s="80" t="s">
        <v>9</v>
      </c>
      <c r="Q106" s="79" t="s">
        <v>16</v>
      </c>
      <c r="R106" s="80" t="s">
        <v>9</v>
      </c>
      <c r="S106" s="16"/>
      <c r="T106" s="11"/>
    </row>
    <row r="107" spans="1:20" ht="17.25" customHeight="1">
      <c r="A107" s="20"/>
      <c r="B107" s="21" t="s">
        <v>17</v>
      </c>
      <c r="C107" s="81" t="s">
        <v>18</v>
      </c>
      <c r="D107" s="82" t="s">
        <v>19</v>
      </c>
      <c r="E107" s="81" t="s">
        <v>18</v>
      </c>
      <c r="F107" s="82" t="s">
        <v>19</v>
      </c>
      <c r="G107" s="81" t="s">
        <v>18</v>
      </c>
      <c r="H107" s="82" t="s">
        <v>19</v>
      </c>
      <c r="I107" s="81" t="s">
        <v>18</v>
      </c>
      <c r="J107" s="82" t="s">
        <v>19</v>
      </c>
      <c r="K107" s="81" t="s">
        <v>18</v>
      </c>
      <c r="L107" s="82" t="s">
        <v>19</v>
      </c>
      <c r="M107" s="81" t="s">
        <v>18</v>
      </c>
      <c r="N107" s="82" t="s">
        <v>19</v>
      </c>
      <c r="O107" s="81" t="s">
        <v>18</v>
      </c>
      <c r="P107" s="82" t="s">
        <v>19</v>
      </c>
      <c r="Q107" s="81" t="s">
        <v>18</v>
      </c>
      <c r="R107" s="82" t="s">
        <v>19</v>
      </c>
      <c r="S107" s="16"/>
      <c r="T107" s="11"/>
    </row>
    <row r="108" spans="1:20" ht="17.25" customHeight="1">
      <c r="A108" s="12"/>
      <c r="B108" s="61" t="s">
        <v>55</v>
      </c>
      <c r="C108" s="83">
        <v>154168</v>
      </c>
      <c r="D108" s="84">
        <f aca="true" t="shared" si="66" ref="D108:D120">(SUM((C108/C125))*100)-100</f>
        <v>0.9898006642341954</v>
      </c>
      <c r="E108" s="83">
        <v>125521</v>
      </c>
      <c r="F108" s="84">
        <f aca="true" t="shared" si="67" ref="F108:F120">(SUM((E108/E125))*100)-100</f>
        <v>4.969977755105461</v>
      </c>
      <c r="G108" s="83">
        <v>1661</v>
      </c>
      <c r="H108" s="84">
        <f aca="true" t="shared" si="68" ref="H108:H120">(SUM((G108/G125))*100)-100</f>
        <v>-14.86417221937468</v>
      </c>
      <c r="I108" s="83">
        <f aca="true" t="shared" si="69" ref="I108:I119">SUM((E108+G108))</f>
        <v>127182</v>
      </c>
      <c r="J108" s="84">
        <f aca="true" t="shared" si="70" ref="J108:J120">(SUM((I108/I125))*100)-100</f>
        <v>4.651564647121262</v>
      </c>
      <c r="K108" s="83">
        <v>12937</v>
      </c>
      <c r="L108" s="84">
        <f aca="true" t="shared" si="71" ref="L108:L120">(SUM((K108/K125))*100)-100</f>
        <v>-11.487411056376573</v>
      </c>
      <c r="M108" s="83">
        <v>14049</v>
      </c>
      <c r="N108" s="84">
        <f aca="true" t="shared" si="72" ref="N108:N120">(SUM((M108/M125))*100)-100</f>
        <v>-14.916424418604649</v>
      </c>
      <c r="O108" s="83">
        <f aca="true" t="shared" si="73" ref="O108:O116">SUM((K108+M108))</f>
        <v>26986</v>
      </c>
      <c r="P108" s="84">
        <f aca="true" t="shared" si="74" ref="P108:P120">(SUM((O108/O125))*100)-100</f>
        <v>-13.306347982523775</v>
      </c>
      <c r="Q108" s="83">
        <v>28647</v>
      </c>
      <c r="R108" s="84">
        <f aca="true" t="shared" si="75" ref="R108:R120">(SUM((Q108/Q125))*100)-100</f>
        <v>-13.398228483327784</v>
      </c>
      <c r="S108" s="16"/>
      <c r="T108" s="11"/>
    </row>
    <row r="109" spans="1:20" ht="17.25" customHeight="1">
      <c r="A109" s="17"/>
      <c r="B109" s="65" t="s">
        <v>56</v>
      </c>
      <c r="C109" s="85">
        <v>184926</v>
      </c>
      <c r="D109" s="86">
        <f t="shared" si="66"/>
        <v>-0.7976911481495392</v>
      </c>
      <c r="E109" s="85">
        <v>151270</v>
      </c>
      <c r="F109" s="86">
        <f t="shared" si="67"/>
        <v>2.5601041398294058</v>
      </c>
      <c r="G109" s="85">
        <v>1941</v>
      </c>
      <c r="H109" s="86">
        <f t="shared" si="68"/>
        <v>-18.13580767608603</v>
      </c>
      <c r="I109" s="85">
        <f t="shared" si="69"/>
        <v>153211</v>
      </c>
      <c r="J109" s="86">
        <f t="shared" si="70"/>
        <v>2.232676075134293</v>
      </c>
      <c r="K109" s="85">
        <v>15650</v>
      </c>
      <c r="L109" s="86">
        <f t="shared" si="71"/>
        <v>-15.130151843817785</v>
      </c>
      <c r="M109" s="85">
        <v>16065</v>
      </c>
      <c r="N109" s="86">
        <f t="shared" si="72"/>
        <v>-11.282306163021872</v>
      </c>
      <c r="O109" s="85">
        <f t="shared" si="73"/>
        <v>31715</v>
      </c>
      <c r="P109" s="86">
        <f t="shared" si="74"/>
        <v>-13.22370581153551</v>
      </c>
      <c r="Q109" s="85">
        <v>33656</v>
      </c>
      <c r="R109" s="86">
        <f t="shared" si="75"/>
        <v>-13.522957938282076</v>
      </c>
      <c r="S109" s="16"/>
      <c r="T109" s="11"/>
    </row>
    <row r="110" spans="1:20" ht="17.25" customHeight="1">
      <c r="A110" s="17"/>
      <c r="B110" s="65" t="s">
        <v>54</v>
      </c>
      <c r="C110" s="87">
        <v>247059</v>
      </c>
      <c r="D110" s="86">
        <f t="shared" si="66"/>
        <v>-2.7054806658554185</v>
      </c>
      <c r="E110" s="87">
        <v>200988</v>
      </c>
      <c r="F110" s="86">
        <f t="shared" si="67"/>
        <v>1.9265780545567992</v>
      </c>
      <c r="G110" s="87">
        <v>2878</v>
      </c>
      <c r="H110" s="86">
        <f t="shared" si="68"/>
        <v>-7.489553198328508</v>
      </c>
      <c r="I110" s="85">
        <f t="shared" si="69"/>
        <v>203866</v>
      </c>
      <c r="J110" s="86">
        <f t="shared" si="70"/>
        <v>1.7803295057413777</v>
      </c>
      <c r="K110" s="87">
        <v>21028</v>
      </c>
      <c r="L110" s="86">
        <f t="shared" si="71"/>
        <v>-16.029071160450442</v>
      </c>
      <c r="M110" s="87">
        <v>22165</v>
      </c>
      <c r="N110" s="86">
        <f t="shared" si="72"/>
        <v>-22.46475670759436</v>
      </c>
      <c r="O110" s="85">
        <f t="shared" si="73"/>
        <v>43193</v>
      </c>
      <c r="P110" s="86">
        <f t="shared" si="74"/>
        <v>-19.459620727591414</v>
      </c>
      <c r="Q110" s="87">
        <v>46071</v>
      </c>
      <c r="R110" s="86">
        <f t="shared" si="75"/>
        <v>-18.80331335918224</v>
      </c>
      <c r="S110" s="16"/>
      <c r="T110" s="11"/>
    </row>
    <row r="111" spans="1:20" ht="17.25" customHeight="1">
      <c r="A111" s="17"/>
      <c r="B111" s="65" t="s">
        <v>40</v>
      </c>
      <c r="C111" s="88">
        <v>151999</v>
      </c>
      <c r="D111" s="86">
        <f t="shared" si="66"/>
        <v>0.893443874333741</v>
      </c>
      <c r="E111" s="88">
        <v>120937</v>
      </c>
      <c r="F111" s="86">
        <f t="shared" si="67"/>
        <v>1.4359404487313867</v>
      </c>
      <c r="G111" s="88">
        <v>2770</v>
      </c>
      <c r="H111" s="86">
        <f t="shared" si="68"/>
        <v>9.877032923443082</v>
      </c>
      <c r="I111" s="85">
        <f t="shared" si="69"/>
        <v>123707</v>
      </c>
      <c r="J111" s="86">
        <f t="shared" si="70"/>
        <v>1.6107305373482603</v>
      </c>
      <c r="K111" s="87">
        <v>14005</v>
      </c>
      <c r="L111" s="86">
        <f t="shared" si="71"/>
        <v>0.610632183908038</v>
      </c>
      <c r="M111" s="87">
        <v>14287</v>
      </c>
      <c r="N111" s="86">
        <f t="shared" si="72"/>
        <v>-4.6707146193367635</v>
      </c>
      <c r="O111" s="85">
        <f t="shared" si="73"/>
        <v>28292</v>
      </c>
      <c r="P111" s="86">
        <f t="shared" si="74"/>
        <v>-2.1275123672466805</v>
      </c>
      <c r="Q111" s="87">
        <v>31062</v>
      </c>
      <c r="R111" s="86">
        <f t="shared" si="75"/>
        <v>-1.1645666284841525</v>
      </c>
      <c r="S111" s="16"/>
      <c r="T111" s="11"/>
    </row>
    <row r="112" spans="1:20" ht="17.25" customHeight="1">
      <c r="A112" s="17"/>
      <c r="B112" s="65" t="s">
        <v>41</v>
      </c>
      <c r="C112" s="88">
        <v>148549</v>
      </c>
      <c r="D112" s="86">
        <f t="shared" si="66"/>
        <v>-6.326104640530701</v>
      </c>
      <c r="E112" s="88">
        <v>116460</v>
      </c>
      <c r="F112" s="86">
        <f t="shared" si="67"/>
        <v>-8.413155287123104</v>
      </c>
      <c r="G112" s="88">
        <v>2457</v>
      </c>
      <c r="H112" s="86">
        <f t="shared" si="68"/>
        <v>-16.086065573770497</v>
      </c>
      <c r="I112" s="85">
        <f t="shared" si="69"/>
        <v>118917</v>
      </c>
      <c r="J112" s="86">
        <f t="shared" si="70"/>
        <v>-8.585858585858588</v>
      </c>
      <c r="K112" s="87">
        <v>14402</v>
      </c>
      <c r="L112" s="86">
        <f t="shared" si="71"/>
        <v>1.6300896196457444</v>
      </c>
      <c r="M112" s="87">
        <v>15230</v>
      </c>
      <c r="N112" s="86">
        <f t="shared" si="72"/>
        <v>6.325048869031008</v>
      </c>
      <c r="O112" s="85">
        <f t="shared" si="73"/>
        <v>29632</v>
      </c>
      <c r="P112" s="86">
        <f t="shared" si="74"/>
        <v>3.99017371468679</v>
      </c>
      <c r="Q112" s="87">
        <v>32089</v>
      </c>
      <c r="R112" s="86">
        <f t="shared" si="75"/>
        <v>2.1194666327212417</v>
      </c>
      <c r="S112" s="16"/>
      <c r="T112" s="11"/>
    </row>
    <row r="113" spans="1:20" ht="17.25" customHeight="1">
      <c r="A113" s="17"/>
      <c r="B113" s="65" t="s">
        <v>42</v>
      </c>
      <c r="C113" s="87">
        <v>183912</v>
      </c>
      <c r="D113" s="86">
        <f t="shared" si="66"/>
        <v>-2.272715195893497</v>
      </c>
      <c r="E113" s="88">
        <v>145530</v>
      </c>
      <c r="F113" s="86">
        <f t="shared" si="67"/>
        <v>-2.8744569098420243</v>
      </c>
      <c r="G113" s="88">
        <v>2507</v>
      </c>
      <c r="H113" s="86">
        <f t="shared" si="68"/>
        <v>-13.967055593685657</v>
      </c>
      <c r="I113" s="85">
        <f t="shared" si="69"/>
        <v>148037</v>
      </c>
      <c r="J113" s="86">
        <f t="shared" si="70"/>
        <v>-3.086068176313077</v>
      </c>
      <c r="K113" s="87">
        <v>19464</v>
      </c>
      <c r="L113" s="86">
        <f t="shared" si="71"/>
        <v>-3.54328757619308</v>
      </c>
      <c r="M113" s="87">
        <v>16411</v>
      </c>
      <c r="N113" s="86">
        <f t="shared" si="72"/>
        <v>7.549642833737465</v>
      </c>
      <c r="O113" s="85">
        <f t="shared" si="73"/>
        <v>35875</v>
      </c>
      <c r="P113" s="86">
        <f t="shared" si="74"/>
        <v>1.2331395676956873</v>
      </c>
      <c r="Q113" s="87">
        <v>38382</v>
      </c>
      <c r="R113" s="86">
        <f t="shared" si="75"/>
        <v>0.07822277847309067</v>
      </c>
      <c r="S113" s="16"/>
      <c r="T113" s="11"/>
    </row>
    <row r="114" spans="1:20" ht="17.25" customHeight="1">
      <c r="A114" s="17"/>
      <c r="B114" s="70" t="s">
        <v>43</v>
      </c>
      <c r="C114" s="87">
        <v>187794</v>
      </c>
      <c r="D114" s="86">
        <f t="shared" si="66"/>
        <v>1.740148010098494</v>
      </c>
      <c r="E114" s="87">
        <v>152038</v>
      </c>
      <c r="F114" s="86">
        <f t="shared" si="67"/>
        <v>1.5902925336433782</v>
      </c>
      <c r="G114" s="87">
        <v>2222</v>
      </c>
      <c r="H114" s="86">
        <f t="shared" si="68"/>
        <v>-14.800613496932513</v>
      </c>
      <c r="I114" s="85">
        <f t="shared" si="69"/>
        <v>154260</v>
      </c>
      <c r="J114" s="86">
        <f t="shared" si="70"/>
        <v>1.3095503920770284</v>
      </c>
      <c r="K114" s="87">
        <v>16514</v>
      </c>
      <c r="L114" s="86">
        <f t="shared" si="71"/>
        <v>0.06059137178866081</v>
      </c>
      <c r="M114" s="87">
        <v>17020</v>
      </c>
      <c r="N114" s="86">
        <f t="shared" si="72"/>
        <v>7.639767265368079</v>
      </c>
      <c r="O114" s="85">
        <f t="shared" si="73"/>
        <v>33534</v>
      </c>
      <c r="P114" s="86">
        <f t="shared" si="74"/>
        <v>3.7690308206461225</v>
      </c>
      <c r="Q114" s="87">
        <v>35756</v>
      </c>
      <c r="R114" s="86">
        <f t="shared" si="75"/>
        <v>2.382315885923731</v>
      </c>
      <c r="S114" s="16"/>
      <c r="T114" s="11"/>
    </row>
    <row r="115" spans="1:20" ht="17.25" customHeight="1">
      <c r="A115" s="35"/>
      <c r="B115" s="70" t="s">
        <v>44</v>
      </c>
      <c r="C115" s="87">
        <v>149343</v>
      </c>
      <c r="D115" s="86">
        <f t="shared" si="66"/>
        <v>7.90367330423976</v>
      </c>
      <c r="E115" s="87">
        <v>121824</v>
      </c>
      <c r="F115" s="86">
        <f t="shared" si="67"/>
        <v>9.971293939229824</v>
      </c>
      <c r="G115" s="87">
        <v>1700</v>
      </c>
      <c r="H115" s="86">
        <f t="shared" si="68"/>
        <v>-9.188034188034194</v>
      </c>
      <c r="I115" s="85">
        <f t="shared" si="69"/>
        <v>123524</v>
      </c>
      <c r="J115" s="86">
        <f t="shared" si="70"/>
        <v>9.652907234798036</v>
      </c>
      <c r="K115" s="87">
        <v>12080</v>
      </c>
      <c r="L115" s="86">
        <f t="shared" si="71"/>
        <v>-2.940703840591354</v>
      </c>
      <c r="M115" s="87">
        <v>13739</v>
      </c>
      <c r="N115" s="86">
        <f t="shared" si="72"/>
        <v>3.238653441538929</v>
      </c>
      <c r="O115" s="85">
        <f t="shared" si="73"/>
        <v>25819</v>
      </c>
      <c r="P115" s="86">
        <f t="shared" si="74"/>
        <v>0.252387978566432</v>
      </c>
      <c r="Q115" s="87">
        <f aca="true" t="shared" si="76" ref="Q115:Q116">G115+K115+M115</f>
        <v>27519</v>
      </c>
      <c r="R115" s="86">
        <f t="shared" si="75"/>
        <v>-0.3873162962426733</v>
      </c>
      <c r="S115" s="16"/>
      <c r="T115" s="11"/>
    </row>
    <row r="116" spans="1:20" ht="17.25" customHeight="1">
      <c r="A116" s="35"/>
      <c r="B116" s="70" t="s">
        <v>45</v>
      </c>
      <c r="C116" s="87">
        <v>198443</v>
      </c>
      <c r="D116" s="86">
        <f t="shared" si="66"/>
        <v>25.43250298659352</v>
      </c>
      <c r="E116" s="87">
        <v>161895</v>
      </c>
      <c r="F116" s="86">
        <f t="shared" si="67"/>
        <v>28.94862604540026</v>
      </c>
      <c r="G116" s="87">
        <v>2061</v>
      </c>
      <c r="H116" s="86">
        <f t="shared" si="68"/>
        <v>-1.4347202295552393</v>
      </c>
      <c r="I116" s="85">
        <f t="shared" si="69"/>
        <v>163956</v>
      </c>
      <c r="J116" s="86">
        <f t="shared" si="70"/>
        <v>28.450889604437435</v>
      </c>
      <c r="K116" s="85">
        <v>15712</v>
      </c>
      <c r="L116" s="86">
        <f t="shared" si="71"/>
        <v>2.847417686718586</v>
      </c>
      <c r="M116" s="85">
        <v>18775</v>
      </c>
      <c r="N116" s="86">
        <f t="shared" si="72"/>
        <v>22.800706390215183</v>
      </c>
      <c r="O116" s="85">
        <f t="shared" si="73"/>
        <v>34487</v>
      </c>
      <c r="P116" s="86">
        <f t="shared" si="74"/>
        <v>12.827978799973835</v>
      </c>
      <c r="Q116" s="87">
        <f t="shared" si="76"/>
        <v>36548</v>
      </c>
      <c r="R116" s="86">
        <f t="shared" si="75"/>
        <v>11.914750283247088</v>
      </c>
      <c r="S116" s="16"/>
      <c r="T116" s="11"/>
    </row>
    <row r="117" spans="1:20" ht="17.25" customHeight="1">
      <c r="A117" s="17"/>
      <c r="B117" s="70" t="s">
        <v>46</v>
      </c>
      <c r="C117" s="85">
        <v>157082</v>
      </c>
      <c r="D117" s="86">
        <f t="shared" si="66"/>
        <v>17.409372897824966</v>
      </c>
      <c r="E117" s="85">
        <v>121574</v>
      </c>
      <c r="F117" s="86">
        <f t="shared" si="67"/>
        <v>18.184469417117086</v>
      </c>
      <c r="G117" s="85">
        <v>1940</v>
      </c>
      <c r="H117" s="86">
        <f t="shared" si="68"/>
        <v>-9.34579439252336</v>
      </c>
      <c r="I117" s="85">
        <f t="shared" si="69"/>
        <v>123514</v>
      </c>
      <c r="J117" s="86">
        <f t="shared" si="70"/>
        <v>17.62341916806338</v>
      </c>
      <c r="K117" s="85">
        <v>15372</v>
      </c>
      <c r="L117" s="86">
        <f t="shared" si="71"/>
        <v>11.02123356926188</v>
      </c>
      <c r="M117" s="85">
        <v>18196</v>
      </c>
      <c r="N117" s="86">
        <f t="shared" si="72"/>
        <v>21.826459560792728</v>
      </c>
      <c r="O117" s="85">
        <f aca="true" t="shared" si="77" ref="O117:O119">K117+M117</f>
        <v>33568</v>
      </c>
      <c r="P117" s="86">
        <f t="shared" si="74"/>
        <v>16.6284483357654</v>
      </c>
      <c r="Q117" s="87">
        <f>O117+G117</f>
        <v>35508</v>
      </c>
      <c r="R117" s="86">
        <f t="shared" si="75"/>
        <v>14.830864756484047</v>
      </c>
      <c r="S117" s="16"/>
      <c r="T117" s="11"/>
    </row>
    <row r="118" spans="1:20" ht="17.25" customHeight="1">
      <c r="A118" s="17"/>
      <c r="B118" s="70" t="s">
        <v>47</v>
      </c>
      <c r="C118" s="85">
        <v>180970</v>
      </c>
      <c r="D118" s="86">
        <f t="shared" si="66"/>
        <v>20.673214773916925</v>
      </c>
      <c r="E118" s="85">
        <v>136099</v>
      </c>
      <c r="F118" s="86">
        <f t="shared" si="67"/>
        <v>22.98843303813483</v>
      </c>
      <c r="G118" s="85">
        <v>1705</v>
      </c>
      <c r="H118" s="86">
        <f t="shared" si="68"/>
        <v>-3.943661971830977</v>
      </c>
      <c r="I118" s="85">
        <f t="shared" si="69"/>
        <v>137804</v>
      </c>
      <c r="J118" s="86">
        <f t="shared" si="70"/>
        <v>22.56325877173478</v>
      </c>
      <c r="K118" s="85">
        <v>23528</v>
      </c>
      <c r="L118" s="86">
        <f t="shared" si="71"/>
        <v>2.6751036439013802</v>
      </c>
      <c r="M118" s="85">
        <v>19638</v>
      </c>
      <c r="N118" s="86">
        <f t="shared" si="72"/>
        <v>34.35041390162138</v>
      </c>
      <c r="O118" s="85">
        <f t="shared" si="77"/>
        <v>43166</v>
      </c>
      <c r="P118" s="86">
        <f t="shared" si="74"/>
        <v>15.01119045081532</v>
      </c>
      <c r="Q118" s="87">
        <v>44871</v>
      </c>
      <c r="R118" s="86">
        <f t="shared" si="75"/>
        <v>14.155239524766586</v>
      </c>
      <c r="S118" s="16"/>
      <c r="T118" s="11"/>
    </row>
    <row r="119" spans="1:20" ht="17.25" customHeight="1">
      <c r="A119" s="17"/>
      <c r="B119" s="70" t="s">
        <v>48</v>
      </c>
      <c r="C119" s="85">
        <v>168746</v>
      </c>
      <c r="D119" s="86">
        <f t="shared" si="66"/>
        <v>36.00432000257911</v>
      </c>
      <c r="E119" s="85">
        <v>136035</v>
      </c>
      <c r="F119" s="86">
        <f t="shared" si="67"/>
        <v>39.25741662060068</v>
      </c>
      <c r="G119" s="85">
        <v>1357</v>
      </c>
      <c r="H119" s="86">
        <f t="shared" si="68"/>
        <v>-6.284530386740329</v>
      </c>
      <c r="I119" s="85">
        <f t="shared" si="69"/>
        <v>137392</v>
      </c>
      <c r="J119" s="86">
        <f t="shared" si="70"/>
        <v>38.59220852583371</v>
      </c>
      <c r="K119" s="85">
        <v>14036</v>
      </c>
      <c r="L119" s="86">
        <f t="shared" si="71"/>
        <v>22.190302080612852</v>
      </c>
      <c r="M119" s="85">
        <v>17318</v>
      </c>
      <c r="N119" s="86">
        <f t="shared" si="72"/>
        <v>28.729651378874593</v>
      </c>
      <c r="O119" s="85">
        <f t="shared" si="77"/>
        <v>31354</v>
      </c>
      <c r="P119" s="86">
        <f t="shared" si="74"/>
        <v>25.7177225340818</v>
      </c>
      <c r="Q119" s="87">
        <f>O119+G119</f>
        <v>32711</v>
      </c>
      <c r="R119" s="86">
        <f t="shared" si="75"/>
        <v>23.961649234500527</v>
      </c>
      <c r="S119" s="16"/>
      <c r="T119" s="11"/>
    </row>
    <row r="120" spans="1:20" ht="17.25" customHeight="1">
      <c r="A120" s="20"/>
      <c r="B120" s="71" t="s">
        <v>49</v>
      </c>
      <c r="C120" s="89">
        <f>SUM(C108:C119)</f>
        <v>2112991</v>
      </c>
      <c r="D120" s="90">
        <f t="shared" si="66"/>
        <v>6.746584650452704</v>
      </c>
      <c r="E120" s="91">
        <f>SUM(E108:E119)</f>
        <v>1690171</v>
      </c>
      <c r="F120" s="90">
        <f t="shared" si="67"/>
        <v>8.505592608499441</v>
      </c>
      <c r="G120" s="91">
        <f>SUM(G108:G119)</f>
        <v>25199</v>
      </c>
      <c r="H120" s="90">
        <f t="shared" si="68"/>
        <v>-9.127298954201223</v>
      </c>
      <c r="I120" s="92">
        <f>SUM(I108:I119)</f>
        <v>1715370</v>
      </c>
      <c r="J120" s="90">
        <f t="shared" si="70"/>
        <v>8.197180415677693</v>
      </c>
      <c r="K120" s="91">
        <f>SUM(K108:K119)</f>
        <v>194728</v>
      </c>
      <c r="L120" s="90">
        <f t="shared" si="71"/>
        <v>-2.06947189491207</v>
      </c>
      <c r="M120" s="91">
        <f>SUM(M108:M119)</f>
        <v>202893</v>
      </c>
      <c r="N120" s="90">
        <f t="shared" si="72"/>
        <v>3.9453461207426415</v>
      </c>
      <c r="O120" s="92">
        <f>SUM(K120+M120)</f>
        <v>397621</v>
      </c>
      <c r="P120" s="90">
        <f t="shared" si="74"/>
        <v>0.9100714403542867</v>
      </c>
      <c r="Q120" s="92">
        <f>SUM(Q108:Q119)</f>
        <v>422820</v>
      </c>
      <c r="R120" s="90">
        <f t="shared" si="75"/>
        <v>0.25013929557928805</v>
      </c>
      <c r="S120" s="16"/>
      <c r="T120" s="11"/>
    </row>
    <row r="121" spans="1:20" ht="17.25" customHeight="1">
      <c r="A121" s="93"/>
      <c r="B121" s="94"/>
      <c r="C121" s="95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6"/>
      <c r="T122" s="11"/>
    </row>
    <row r="123" spans="1:20" ht="17.25" customHeight="1">
      <c r="A123" s="17"/>
      <c r="B123" s="18"/>
      <c r="C123" s="79"/>
      <c r="D123" s="80" t="s">
        <v>9</v>
      </c>
      <c r="E123" s="79" t="s">
        <v>10</v>
      </c>
      <c r="F123" s="80" t="s">
        <v>9</v>
      </c>
      <c r="G123" s="79" t="s">
        <v>11</v>
      </c>
      <c r="H123" s="80" t="s">
        <v>9</v>
      </c>
      <c r="I123" s="79" t="s">
        <v>12</v>
      </c>
      <c r="J123" s="80" t="s">
        <v>9</v>
      </c>
      <c r="K123" s="79" t="s">
        <v>13</v>
      </c>
      <c r="L123" s="80" t="s">
        <v>9</v>
      </c>
      <c r="M123" s="79" t="s">
        <v>14</v>
      </c>
      <c r="N123" s="80" t="s">
        <v>9</v>
      </c>
      <c r="O123" s="79" t="s">
        <v>15</v>
      </c>
      <c r="P123" s="80" t="s">
        <v>9</v>
      </c>
      <c r="Q123" s="79" t="s">
        <v>16</v>
      </c>
      <c r="R123" s="80" t="s">
        <v>9</v>
      </c>
      <c r="S123" s="76"/>
      <c r="T123" s="11"/>
    </row>
    <row r="124" spans="1:20" ht="17.25" customHeight="1">
      <c r="A124" s="20"/>
      <c r="B124" s="21" t="s">
        <v>17</v>
      </c>
      <c r="C124" s="81" t="s">
        <v>18</v>
      </c>
      <c r="D124" s="82" t="s">
        <v>19</v>
      </c>
      <c r="E124" s="81" t="s">
        <v>18</v>
      </c>
      <c r="F124" s="82" t="s">
        <v>19</v>
      </c>
      <c r="G124" s="81" t="s">
        <v>18</v>
      </c>
      <c r="H124" s="82" t="s">
        <v>19</v>
      </c>
      <c r="I124" s="81" t="s">
        <v>18</v>
      </c>
      <c r="J124" s="82" t="s">
        <v>19</v>
      </c>
      <c r="K124" s="81" t="s">
        <v>18</v>
      </c>
      <c r="L124" s="82" t="s">
        <v>19</v>
      </c>
      <c r="M124" s="81" t="s">
        <v>18</v>
      </c>
      <c r="N124" s="82" t="s">
        <v>19</v>
      </c>
      <c r="O124" s="81" t="s">
        <v>18</v>
      </c>
      <c r="P124" s="82" t="s">
        <v>19</v>
      </c>
      <c r="Q124" s="81" t="s">
        <v>18</v>
      </c>
      <c r="R124" s="82" t="s">
        <v>19</v>
      </c>
      <c r="S124" s="16"/>
      <c r="T124" s="11"/>
    </row>
    <row r="125" spans="1:20" ht="17.25" customHeight="1">
      <c r="A125" s="12"/>
      <c r="B125" s="61" t="s">
        <v>57</v>
      </c>
      <c r="C125" s="83">
        <f aca="true" t="shared" si="78" ref="C125:C136">SUM(I125,O125)</f>
        <v>152657</v>
      </c>
      <c r="D125" s="84">
        <f aca="true" t="shared" si="79" ref="D125:D137">(SUM((C125/C142))*100)-100</f>
        <v>28.998647963495017</v>
      </c>
      <c r="E125" s="83">
        <v>119578</v>
      </c>
      <c r="F125" s="84">
        <f aca="true" t="shared" si="80" ref="F125:F137">(SUM((E125/E142))*100)-100</f>
        <v>30.67919785804054</v>
      </c>
      <c r="G125" s="83">
        <v>1951</v>
      </c>
      <c r="H125" s="84">
        <f aca="true" t="shared" si="81" ref="H125:H137">(SUM((G125/G142))*100)-100</f>
        <v>-12.511210762331842</v>
      </c>
      <c r="I125" s="83">
        <f aca="true" t="shared" si="82" ref="I125:I130">SUM((E125+G125))</f>
        <v>121529</v>
      </c>
      <c r="J125" s="84">
        <f aca="true" t="shared" si="83" ref="J125:J137">(SUM((I125/I142))*100)-100</f>
        <v>29.65167760174961</v>
      </c>
      <c r="K125" s="83">
        <v>14616</v>
      </c>
      <c r="L125" s="84">
        <f aca="true" t="shared" si="84" ref="L125:L137">(SUM((K125/K142))*100)-100</f>
        <v>25.783132530120483</v>
      </c>
      <c r="M125" s="83">
        <v>16512</v>
      </c>
      <c r="N125" s="84">
        <f aca="true" t="shared" si="85" ref="N125:N137">(SUM((M125/M142))*100)-100</f>
        <v>27.16211012706971</v>
      </c>
      <c r="O125" s="83">
        <f aca="true" t="shared" si="86" ref="O125:O130">SUM((K125+M125))</f>
        <v>31128</v>
      </c>
      <c r="P125" s="84">
        <f aca="true" t="shared" si="87" ref="P125:P137">(SUM((O125/O142))*100)-100</f>
        <v>26.510871774029667</v>
      </c>
      <c r="Q125" s="83">
        <f aca="true" t="shared" si="88" ref="Q125:Q136">SUM(G125,K125,M125)</f>
        <v>33079</v>
      </c>
      <c r="R125" s="84">
        <f aca="true" t="shared" si="89" ref="R125:R137">(SUM((Q125/Q142))*100)-100</f>
        <v>23.268119992547057</v>
      </c>
      <c r="S125" s="16"/>
      <c r="T125" s="11"/>
    </row>
    <row r="126" spans="1:20" ht="17.25" customHeight="1">
      <c r="A126" s="17"/>
      <c r="B126" s="65" t="s">
        <v>58</v>
      </c>
      <c r="C126" s="85">
        <f t="shared" si="78"/>
        <v>186413</v>
      </c>
      <c r="D126" s="86">
        <f t="shared" si="79"/>
        <v>25.397220465767063</v>
      </c>
      <c r="E126" s="85">
        <v>147494</v>
      </c>
      <c r="F126" s="86">
        <f t="shared" si="80"/>
        <v>28.992592463027904</v>
      </c>
      <c r="G126" s="85">
        <v>2371</v>
      </c>
      <c r="H126" s="86">
        <f t="shared" si="81"/>
        <v>-29.51843043995244</v>
      </c>
      <c r="I126" s="85">
        <f t="shared" si="82"/>
        <v>149865</v>
      </c>
      <c r="J126" s="86">
        <f t="shared" si="83"/>
        <v>27.320380266254347</v>
      </c>
      <c r="K126" s="85">
        <v>18440</v>
      </c>
      <c r="L126" s="86">
        <f t="shared" si="84"/>
        <v>22.32172470978442</v>
      </c>
      <c r="M126" s="85">
        <v>18108</v>
      </c>
      <c r="N126" s="86">
        <f t="shared" si="85"/>
        <v>14.058956916099774</v>
      </c>
      <c r="O126" s="85">
        <f t="shared" si="86"/>
        <v>36548</v>
      </c>
      <c r="P126" s="86">
        <f t="shared" si="87"/>
        <v>18.083422183451276</v>
      </c>
      <c r="Q126" s="85">
        <f t="shared" si="88"/>
        <v>38919</v>
      </c>
      <c r="R126" s="86">
        <f t="shared" si="89"/>
        <v>13.41687308757102</v>
      </c>
      <c r="S126" s="16"/>
      <c r="T126" s="11"/>
    </row>
    <row r="127" spans="1:20" ht="17.25" customHeight="1">
      <c r="A127" s="17"/>
      <c r="B127" s="65" t="s">
        <v>54</v>
      </c>
      <c r="C127" s="87">
        <f t="shared" si="78"/>
        <v>253929</v>
      </c>
      <c r="D127" s="86">
        <f t="shared" si="79"/>
        <v>60.50224702766593</v>
      </c>
      <c r="E127" s="87">
        <v>197189</v>
      </c>
      <c r="F127" s="86">
        <f t="shared" si="80"/>
        <v>64.61223808331246</v>
      </c>
      <c r="G127" s="87">
        <v>3111</v>
      </c>
      <c r="H127" s="86">
        <f t="shared" si="81"/>
        <v>-31.521021351529825</v>
      </c>
      <c r="I127" s="85">
        <f t="shared" si="82"/>
        <v>200300</v>
      </c>
      <c r="J127" s="86">
        <f t="shared" si="83"/>
        <v>61.09962761294264</v>
      </c>
      <c r="K127" s="87">
        <v>25042</v>
      </c>
      <c r="L127" s="86">
        <f t="shared" si="84"/>
        <v>66.67997870074547</v>
      </c>
      <c r="M127" s="87">
        <v>28587</v>
      </c>
      <c r="N127" s="86">
        <f t="shared" si="85"/>
        <v>51.639083386378104</v>
      </c>
      <c r="O127" s="85">
        <f t="shared" si="86"/>
        <v>53629</v>
      </c>
      <c r="P127" s="86">
        <f t="shared" si="87"/>
        <v>58.30971779430865</v>
      </c>
      <c r="Q127" s="87">
        <f t="shared" si="88"/>
        <v>56740</v>
      </c>
      <c r="R127" s="86">
        <f t="shared" si="89"/>
        <v>47.68734220047372</v>
      </c>
      <c r="S127" s="16"/>
      <c r="T127" s="11"/>
    </row>
    <row r="128" spans="1:20" ht="17.25" customHeight="1">
      <c r="A128" s="17"/>
      <c r="B128" s="65" t="s">
        <v>40</v>
      </c>
      <c r="C128" s="88">
        <f t="shared" si="78"/>
        <v>150653</v>
      </c>
      <c r="D128" s="86">
        <f t="shared" si="79"/>
        <v>96.04023526962317</v>
      </c>
      <c r="E128" s="88">
        <v>119225</v>
      </c>
      <c r="F128" s="86">
        <f t="shared" si="80"/>
        <v>111.38809595574548</v>
      </c>
      <c r="G128" s="88">
        <v>2521</v>
      </c>
      <c r="H128" s="86">
        <f t="shared" si="81"/>
        <v>20.04761904761905</v>
      </c>
      <c r="I128" s="85">
        <f t="shared" si="82"/>
        <v>121746</v>
      </c>
      <c r="J128" s="86">
        <f t="shared" si="83"/>
        <v>108.10926308951983</v>
      </c>
      <c r="K128" s="87">
        <v>13920</v>
      </c>
      <c r="L128" s="86">
        <f t="shared" si="84"/>
        <v>66.38775998087496</v>
      </c>
      <c r="M128" s="87">
        <v>14987</v>
      </c>
      <c r="N128" s="86">
        <f t="shared" si="85"/>
        <v>50.155295060615174</v>
      </c>
      <c r="O128" s="85">
        <f t="shared" si="86"/>
        <v>28907</v>
      </c>
      <c r="P128" s="86">
        <f t="shared" si="87"/>
        <v>57.557093802801546</v>
      </c>
      <c r="Q128" s="87">
        <f t="shared" si="88"/>
        <v>31428</v>
      </c>
      <c r="R128" s="86">
        <f t="shared" si="89"/>
        <v>53.704699955983756</v>
      </c>
      <c r="S128" s="16"/>
      <c r="T128" s="11"/>
    </row>
    <row r="129" spans="1:20" ht="17.25" customHeight="1">
      <c r="A129" s="17"/>
      <c r="B129" s="65" t="s">
        <v>41</v>
      </c>
      <c r="C129" s="88">
        <f t="shared" si="78"/>
        <v>158581</v>
      </c>
      <c r="D129" s="86">
        <f t="shared" si="79"/>
        <v>66.56093436544865</v>
      </c>
      <c r="E129" s="88">
        <v>127158</v>
      </c>
      <c r="F129" s="86">
        <f t="shared" si="80"/>
        <v>76.81461705322877</v>
      </c>
      <c r="G129" s="88">
        <v>2928</v>
      </c>
      <c r="H129" s="86">
        <f t="shared" si="81"/>
        <v>31.595505617977523</v>
      </c>
      <c r="I129" s="85">
        <f t="shared" si="82"/>
        <v>130086</v>
      </c>
      <c r="J129" s="86">
        <f t="shared" si="83"/>
        <v>75.45757408181709</v>
      </c>
      <c r="K129" s="87">
        <v>14171</v>
      </c>
      <c r="L129" s="86">
        <f t="shared" si="84"/>
        <v>44.602040816326536</v>
      </c>
      <c r="M129" s="87">
        <v>14324</v>
      </c>
      <c r="N129" s="86">
        <f t="shared" si="85"/>
        <v>27.12105076322328</v>
      </c>
      <c r="O129" s="85">
        <f t="shared" si="86"/>
        <v>28495</v>
      </c>
      <c r="P129" s="86">
        <f t="shared" si="87"/>
        <v>35.25251566356559</v>
      </c>
      <c r="Q129" s="87">
        <f t="shared" si="88"/>
        <v>31423</v>
      </c>
      <c r="R129" s="86">
        <f t="shared" si="89"/>
        <v>34.903189799510585</v>
      </c>
      <c r="S129" s="16"/>
      <c r="T129" s="11"/>
    </row>
    <row r="130" spans="1:20" ht="17.25" customHeight="1">
      <c r="A130" s="17"/>
      <c r="B130" s="65" t="s">
        <v>42</v>
      </c>
      <c r="C130" s="87">
        <f t="shared" si="78"/>
        <v>188189</v>
      </c>
      <c r="D130" s="86">
        <f t="shared" si="79"/>
        <v>48.411696976388384</v>
      </c>
      <c r="E130" s="88">
        <v>149837</v>
      </c>
      <c r="F130" s="86">
        <f t="shared" si="80"/>
        <v>62.252566379347684</v>
      </c>
      <c r="G130" s="88">
        <v>2914</v>
      </c>
      <c r="H130" s="86">
        <f t="shared" si="81"/>
        <v>-6.512672441450107</v>
      </c>
      <c r="I130" s="85">
        <f t="shared" si="82"/>
        <v>152751</v>
      </c>
      <c r="J130" s="86">
        <f t="shared" si="83"/>
        <v>60.007332530246686</v>
      </c>
      <c r="K130" s="87">
        <v>20179</v>
      </c>
      <c r="L130" s="86">
        <f t="shared" si="84"/>
        <v>25.953436115098924</v>
      </c>
      <c r="M130" s="87">
        <v>15259</v>
      </c>
      <c r="N130" s="86">
        <f t="shared" si="85"/>
        <v>-0.37215983285453547</v>
      </c>
      <c r="O130" s="85">
        <f t="shared" si="86"/>
        <v>35438</v>
      </c>
      <c r="P130" s="86">
        <f t="shared" si="87"/>
        <v>13.086766442224842</v>
      </c>
      <c r="Q130" s="87">
        <f t="shared" si="88"/>
        <v>38352</v>
      </c>
      <c r="R130" s="86">
        <f t="shared" si="89"/>
        <v>11.3136355720671</v>
      </c>
      <c r="S130" s="16"/>
      <c r="T130" s="11"/>
    </row>
    <row r="131" spans="1:20" ht="17.25" customHeight="1">
      <c r="A131" s="17"/>
      <c r="B131" s="70" t="s">
        <v>43</v>
      </c>
      <c r="C131" s="87">
        <f t="shared" si="78"/>
        <v>184582</v>
      </c>
      <c r="D131" s="86">
        <f t="shared" si="79"/>
        <v>40.27480127065189</v>
      </c>
      <c r="E131" s="87">
        <v>149658</v>
      </c>
      <c r="F131" s="86">
        <f t="shared" si="80"/>
        <v>53.38526186327766</v>
      </c>
      <c r="G131" s="87">
        <v>2608</v>
      </c>
      <c r="H131" s="86">
        <f t="shared" si="81"/>
        <v>-31.0235387463634</v>
      </c>
      <c r="I131" s="85">
        <f aca="true" t="shared" si="90" ref="I131:I136">SUM(E131+G131)</f>
        <v>152266</v>
      </c>
      <c r="J131" s="86">
        <f t="shared" si="83"/>
        <v>50.23630748586595</v>
      </c>
      <c r="K131" s="87">
        <v>16504</v>
      </c>
      <c r="L131" s="86">
        <f t="shared" si="84"/>
        <v>12.310309629125555</v>
      </c>
      <c r="M131" s="87">
        <v>15812</v>
      </c>
      <c r="N131" s="86">
        <f t="shared" si="85"/>
        <v>1.7503217503217456</v>
      </c>
      <c r="O131" s="85">
        <f aca="true" t="shared" si="91" ref="O131:O137">SUM(K131+M131)</f>
        <v>32316</v>
      </c>
      <c r="P131" s="86">
        <f t="shared" si="87"/>
        <v>6.882751777741021</v>
      </c>
      <c r="Q131" s="87">
        <f t="shared" si="88"/>
        <v>34924</v>
      </c>
      <c r="R131" s="86">
        <f t="shared" si="89"/>
        <v>2.6693320790216433</v>
      </c>
      <c r="S131" s="16"/>
      <c r="T131" s="11"/>
    </row>
    <row r="132" spans="1:20" ht="17.25" customHeight="1">
      <c r="A132" s="35"/>
      <c r="B132" s="70" t="s">
        <v>44</v>
      </c>
      <c r="C132" s="87">
        <f t="shared" si="78"/>
        <v>138404</v>
      </c>
      <c r="D132" s="86">
        <f t="shared" si="79"/>
        <v>22.1226132072142</v>
      </c>
      <c r="E132" s="87">
        <v>110778</v>
      </c>
      <c r="F132" s="86">
        <f t="shared" si="80"/>
        <v>30.91076683092848</v>
      </c>
      <c r="G132" s="87">
        <v>1872</v>
      </c>
      <c r="H132" s="86">
        <f t="shared" si="81"/>
        <v>-23.43558282208589</v>
      </c>
      <c r="I132" s="85">
        <f t="shared" si="90"/>
        <v>112650</v>
      </c>
      <c r="J132" s="86">
        <f t="shared" si="83"/>
        <v>29.384604782578748</v>
      </c>
      <c r="K132" s="87">
        <v>12446</v>
      </c>
      <c r="L132" s="86">
        <f t="shared" si="84"/>
        <v>-3.309509011808572</v>
      </c>
      <c r="M132" s="87">
        <v>13308</v>
      </c>
      <c r="N132" s="86">
        <f t="shared" si="85"/>
        <v>-0.642078542631026</v>
      </c>
      <c r="O132" s="85">
        <f t="shared" si="91"/>
        <v>25754</v>
      </c>
      <c r="P132" s="86">
        <f t="shared" si="87"/>
        <v>-1.9492880529962662</v>
      </c>
      <c r="Q132" s="87">
        <f t="shared" si="88"/>
        <v>27626</v>
      </c>
      <c r="R132" s="86">
        <f t="shared" si="89"/>
        <v>-3.779039392567313</v>
      </c>
      <c r="S132" s="16"/>
      <c r="T132" s="11"/>
    </row>
    <row r="133" spans="1:20" ht="17.25" customHeight="1">
      <c r="A133" s="35"/>
      <c r="B133" s="70" t="s">
        <v>45</v>
      </c>
      <c r="C133" s="87">
        <f t="shared" si="78"/>
        <v>158207</v>
      </c>
      <c r="D133" s="86">
        <f t="shared" si="79"/>
        <v>6.60777218482356</v>
      </c>
      <c r="E133" s="87">
        <v>125550</v>
      </c>
      <c r="F133" s="86">
        <f t="shared" si="80"/>
        <v>12.42947971702337</v>
      </c>
      <c r="G133" s="87">
        <v>2091</v>
      </c>
      <c r="H133" s="86">
        <f t="shared" si="81"/>
        <v>-27.041172365666426</v>
      </c>
      <c r="I133" s="85">
        <f t="shared" si="90"/>
        <v>127641</v>
      </c>
      <c r="J133" s="86">
        <f t="shared" si="83"/>
        <v>11.441817419850537</v>
      </c>
      <c r="K133" s="85">
        <v>15277</v>
      </c>
      <c r="L133" s="86">
        <f t="shared" si="84"/>
        <v>-1.362345041322314</v>
      </c>
      <c r="M133" s="85">
        <v>15289</v>
      </c>
      <c r="N133" s="86">
        <f t="shared" si="85"/>
        <v>-16.803613212167377</v>
      </c>
      <c r="O133" s="85">
        <f t="shared" si="91"/>
        <v>30566</v>
      </c>
      <c r="P133" s="86">
        <f t="shared" si="87"/>
        <v>-9.741621142772772</v>
      </c>
      <c r="Q133" s="87">
        <f t="shared" si="88"/>
        <v>32657</v>
      </c>
      <c r="R133" s="86">
        <f t="shared" si="89"/>
        <v>-11.091448640113256</v>
      </c>
      <c r="S133" s="16"/>
      <c r="T133" s="11"/>
    </row>
    <row r="134" spans="1:20" ht="17.25" customHeight="1">
      <c r="A134" s="17"/>
      <c r="B134" s="70" t="s">
        <v>46</v>
      </c>
      <c r="C134" s="85">
        <f t="shared" si="78"/>
        <v>133790</v>
      </c>
      <c r="D134" s="86">
        <f t="shared" si="79"/>
        <v>0.45500961076405133</v>
      </c>
      <c r="E134" s="85">
        <v>102868</v>
      </c>
      <c r="F134" s="86">
        <f t="shared" si="80"/>
        <v>2.3490901131264508</v>
      </c>
      <c r="G134" s="85">
        <v>2140</v>
      </c>
      <c r="H134" s="86">
        <f t="shared" si="81"/>
        <v>-6.304728546409805</v>
      </c>
      <c r="I134" s="85">
        <f t="shared" si="90"/>
        <v>105008</v>
      </c>
      <c r="J134" s="86">
        <f t="shared" si="83"/>
        <v>2.156803611211089</v>
      </c>
      <c r="K134" s="85">
        <v>13846</v>
      </c>
      <c r="L134" s="86">
        <f t="shared" si="84"/>
        <v>-1.0717347813661036</v>
      </c>
      <c r="M134" s="85">
        <v>14936</v>
      </c>
      <c r="N134" s="86">
        <f t="shared" si="85"/>
        <v>-8.910166493870832</v>
      </c>
      <c r="O134" s="85">
        <f t="shared" si="91"/>
        <v>28782</v>
      </c>
      <c r="P134" s="86">
        <f t="shared" si="87"/>
        <v>-5.300562629552857</v>
      </c>
      <c r="Q134" s="87">
        <f t="shared" si="88"/>
        <v>30922</v>
      </c>
      <c r="R134" s="86">
        <f t="shared" si="89"/>
        <v>-5.37075006885577</v>
      </c>
      <c r="S134" s="16"/>
      <c r="T134" s="11"/>
    </row>
    <row r="135" spans="1:20" ht="17.25" customHeight="1">
      <c r="A135" s="17"/>
      <c r="B135" s="70" t="s">
        <v>47</v>
      </c>
      <c r="C135" s="85">
        <f t="shared" si="78"/>
        <v>149967</v>
      </c>
      <c r="D135" s="86">
        <f t="shared" si="79"/>
        <v>4.629842811394596</v>
      </c>
      <c r="E135" s="85">
        <v>110660</v>
      </c>
      <c r="F135" s="86">
        <f t="shared" si="80"/>
        <v>7.844188244925007</v>
      </c>
      <c r="G135" s="85">
        <v>1775</v>
      </c>
      <c r="H135" s="86">
        <f t="shared" si="81"/>
        <v>-17.786012042612327</v>
      </c>
      <c r="I135" s="85">
        <f t="shared" si="90"/>
        <v>112435</v>
      </c>
      <c r="J135" s="86">
        <f t="shared" si="83"/>
        <v>7.316025579841565</v>
      </c>
      <c r="K135" s="85">
        <v>22915</v>
      </c>
      <c r="L135" s="86">
        <f t="shared" si="84"/>
        <v>7.224743811707455</v>
      </c>
      <c r="M135" s="85">
        <v>14617</v>
      </c>
      <c r="N135" s="86">
        <f t="shared" si="85"/>
        <v>-14.968004653868533</v>
      </c>
      <c r="O135" s="85">
        <f t="shared" si="91"/>
        <v>37532</v>
      </c>
      <c r="P135" s="86">
        <f t="shared" si="87"/>
        <v>-2.6684992609112896</v>
      </c>
      <c r="Q135" s="87">
        <f t="shared" si="88"/>
        <v>39307</v>
      </c>
      <c r="R135" s="86">
        <f t="shared" si="89"/>
        <v>-3.4700392927308457</v>
      </c>
      <c r="S135" s="16"/>
      <c r="T135" s="11"/>
    </row>
    <row r="136" spans="1:20" ht="17.25" customHeight="1">
      <c r="A136" s="17"/>
      <c r="B136" s="70" t="s">
        <v>48</v>
      </c>
      <c r="C136" s="85">
        <f t="shared" si="78"/>
        <v>124074</v>
      </c>
      <c r="D136" s="86">
        <f t="shared" si="79"/>
        <v>-2.4920429093481147</v>
      </c>
      <c r="E136" s="85">
        <v>97686</v>
      </c>
      <c r="F136" s="86">
        <f t="shared" si="80"/>
        <v>2.321148004608787</v>
      </c>
      <c r="G136" s="85">
        <v>1448</v>
      </c>
      <c r="H136" s="86">
        <f t="shared" si="81"/>
        <v>-24.14876898899948</v>
      </c>
      <c r="I136" s="85">
        <f t="shared" si="90"/>
        <v>99134</v>
      </c>
      <c r="J136" s="86">
        <f t="shared" si="83"/>
        <v>1.802236621858924</v>
      </c>
      <c r="K136" s="85">
        <v>11487</v>
      </c>
      <c r="L136" s="86">
        <f t="shared" si="84"/>
        <v>-20.1015510885442</v>
      </c>
      <c r="M136" s="85">
        <v>13453</v>
      </c>
      <c r="N136" s="86">
        <f t="shared" si="85"/>
        <v>-13.144812447543416</v>
      </c>
      <c r="O136" s="85">
        <f t="shared" si="91"/>
        <v>24940</v>
      </c>
      <c r="P136" s="86">
        <f t="shared" si="87"/>
        <v>-16.49367173374405</v>
      </c>
      <c r="Q136" s="87">
        <f t="shared" si="88"/>
        <v>26388</v>
      </c>
      <c r="R136" s="86">
        <f t="shared" si="89"/>
        <v>-16.95357985837923</v>
      </c>
      <c r="S136" s="16"/>
      <c r="T136" s="11"/>
    </row>
    <row r="137" spans="1:20" ht="17.25" customHeight="1">
      <c r="A137" s="20"/>
      <c r="B137" s="71" t="s">
        <v>49</v>
      </c>
      <c r="C137" s="89">
        <f>SUM(C125:C136)</f>
        <v>1979446</v>
      </c>
      <c r="D137" s="90">
        <f t="shared" si="79"/>
        <v>30.128685956960055</v>
      </c>
      <c r="E137" s="91">
        <f>SUM(E125:E136)</f>
        <v>1557681</v>
      </c>
      <c r="F137" s="90">
        <f t="shared" si="80"/>
        <v>36.78843154611366</v>
      </c>
      <c r="G137" s="91">
        <f>SUM(G125:G136)</f>
        <v>27730</v>
      </c>
      <c r="H137" s="90">
        <f t="shared" si="81"/>
        <v>-16.028222753838236</v>
      </c>
      <c r="I137" s="92">
        <f>SUM(I125:I136)</f>
        <v>1585411</v>
      </c>
      <c r="J137" s="90">
        <f t="shared" si="83"/>
        <v>35.29995092914595</v>
      </c>
      <c r="K137" s="91">
        <f>SUM(K125:K136)</f>
        <v>198843</v>
      </c>
      <c r="L137" s="90">
        <f t="shared" si="84"/>
        <v>17.8643193740553</v>
      </c>
      <c r="M137" s="91">
        <f>SUM(M125:M136)</f>
        <v>195192</v>
      </c>
      <c r="N137" s="90">
        <f t="shared" si="85"/>
        <v>8.040849085323671</v>
      </c>
      <c r="O137" s="92">
        <f t="shared" si="91"/>
        <v>394035</v>
      </c>
      <c r="P137" s="90">
        <f t="shared" si="87"/>
        <v>12.784440564444566</v>
      </c>
      <c r="Q137" s="92">
        <f>SUM(Q125:Q136)</f>
        <v>421765</v>
      </c>
      <c r="R137" s="90">
        <f t="shared" si="89"/>
        <v>10.296213581315556</v>
      </c>
      <c r="S137" s="16"/>
      <c r="T137" s="11"/>
    </row>
    <row r="138" spans="1:20" ht="17.2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16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4" t="s">
        <v>5</v>
      </c>
      <c r="L139" s="14"/>
      <c r="M139" s="14" t="s">
        <v>6</v>
      </c>
      <c r="N139" s="14"/>
      <c r="O139" s="14" t="s">
        <v>7</v>
      </c>
      <c r="P139" s="14"/>
      <c r="Q139" s="14" t="s">
        <v>8</v>
      </c>
      <c r="R139" s="14"/>
      <c r="S139" s="16"/>
      <c r="T139" s="11"/>
    </row>
    <row r="140" spans="1:20" ht="17.25" customHeight="1">
      <c r="A140" s="17"/>
      <c r="B140" s="18"/>
      <c r="C140" s="79"/>
      <c r="D140" s="80" t="s">
        <v>9</v>
      </c>
      <c r="E140" s="79" t="s">
        <v>10</v>
      </c>
      <c r="F140" s="80" t="s">
        <v>9</v>
      </c>
      <c r="G140" s="79" t="s">
        <v>11</v>
      </c>
      <c r="H140" s="80" t="s">
        <v>9</v>
      </c>
      <c r="I140" s="79" t="s">
        <v>12</v>
      </c>
      <c r="J140" s="80" t="s">
        <v>9</v>
      </c>
      <c r="K140" s="79" t="s">
        <v>13</v>
      </c>
      <c r="L140" s="80" t="s">
        <v>9</v>
      </c>
      <c r="M140" s="79" t="s">
        <v>14</v>
      </c>
      <c r="N140" s="80" t="s">
        <v>9</v>
      </c>
      <c r="O140" s="79" t="s">
        <v>15</v>
      </c>
      <c r="P140" s="80" t="s">
        <v>9</v>
      </c>
      <c r="Q140" s="79" t="s">
        <v>16</v>
      </c>
      <c r="R140" s="80" t="s">
        <v>9</v>
      </c>
      <c r="S140" s="76"/>
      <c r="T140" s="11"/>
    </row>
    <row r="141" spans="1:20" ht="17.25" customHeight="1">
      <c r="A141" s="20"/>
      <c r="B141" s="21" t="s">
        <v>17</v>
      </c>
      <c r="C141" s="81" t="s">
        <v>18</v>
      </c>
      <c r="D141" s="82" t="s">
        <v>19</v>
      </c>
      <c r="E141" s="81" t="s">
        <v>18</v>
      </c>
      <c r="F141" s="82" t="s">
        <v>19</v>
      </c>
      <c r="G141" s="81" t="s">
        <v>18</v>
      </c>
      <c r="H141" s="82" t="s">
        <v>19</v>
      </c>
      <c r="I141" s="81" t="s">
        <v>18</v>
      </c>
      <c r="J141" s="82" t="s">
        <v>19</v>
      </c>
      <c r="K141" s="81" t="s">
        <v>18</v>
      </c>
      <c r="L141" s="82" t="s">
        <v>19</v>
      </c>
      <c r="M141" s="81" t="s">
        <v>18</v>
      </c>
      <c r="N141" s="82" t="s">
        <v>19</v>
      </c>
      <c r="O141" s="81" t="s">
        <v>18</v>
      </c>
      <c r="P141" s="82" t="s">
        <v>19</v>
      </c>
      <c r="Q141" s="81" t="s">
        <v>18</v>
      </c>
      <c r="R141" s="82" t="s">
        <v>19</v>
      </c>
      <c r="S141" s="76"/>
      <c r="T141" s="11"/>
    </row>
    <row r="142" spans="1:20" ht="17.25" customHeight="1">
      <c r="A142" s="12"/>
      <c r="B142" s="61" t="s">
        <v>59</v>
      </c>
      <c r="C142" s="96">
        <v>118340</v>
      </c>
      <c r="D142" s="97">
        <f aca="true" t="shared" si="92" ref="D142:D154">(SUM((C142/C160))*100)-100</f>
        <v>-7.768087477690216</v>
      </c>
      <c r="E142" s="96">
        <v>91505</v>
      </c>
      <c r="F142" s="97">
        <f aca="true" t="shared" si="93" ref="F142:F154">(SUM((E142/E160))*100)-100</f>
        <v>-8.408904370107905</v>
      </c>
      <c r="G142" s="96">
        <v>2230</v>
      </c>
      <c r="H142" s="97">
        <f aca="true" t="shared" si="94" ref="H142:H154">(SUM((G142/G160))*100)-100</f>
        <v>-7.35355213959285</v>
      </c>
      <c r="I142" s="96">
        <f aca="true" t="shared" si="95" ref="I142:I153">SUM((E142+G142))</f>
        <v>93735</v>
      </c>
      <c r="J142" s="97">
        <f aca="true" t="shared" si="96" ref="J142:J154">(SUM((I142/I160))*100)-100</f>
        <v>-8.384076314837799</v>
      </c>
      <c r="K142" s="96">
        <v>11620</v>
      </c>
      <c r="L142" s="97">
        <f aca="true" t="shared" si="97" ref="L142:L154">(SUM((K142/K160))*100)-100</f>
        <v>8.791311674936807</v>
      </c>
      <c r="M142" s="96">
        <v>12985</v>
      </c>
      <c r="N142" s="97">
        <f aca="true" t="shared" si="98" ref="N142:N154">(SUM((M142/M160))*100)-100</f>
        <v>-15.202768889179126</v>
      </c>
      <c r="O142" s="96">
        <f aca="true" t="shared" si="99" ref="O142:O153">SUM((K142+M142))</f>
        <v>24605</v>
      </c>
      <c r="P142" s="97">
        <f aca="true" t="shared" si="100" ref="P142:P154">(SUM((O142/O160))*100)-100</f>
        <v>-5.343540817111631</v>
      </c>
      <c r="Q142" s="96">
        <v>26835</v>
      </c>
      <c r="R142" s="97">
        <f aca="true" t="shared" si="101" ref="R142:R154">(SUM((Q142/Q160))*100)-100</f>
        <v>-5.513890355973388</v>
      </c>
      <c r="S142" s="16"/>
      <c r="T142" s="11"/>
    </row>
    <row r="143" spans="1:20" ht="17.25" customHeight="1">
      <c r="A143" s="17"/>
      <c r="B143" s="65" t="s">
        <v>60</v>
      </c>
      <c r="C143" s="98">
        <v>148658</v>
      </c>
      <c r="D143" s="99">
        <f t="shared" si="92"/>
        <v>-8.987498316374626</v>
      </c>
      <c r="E143" s="98">
        <v>114343</v>
      </c>
      <c r="F143" s="99">
        <f t="shared" si="93"/>
        <v>-8.680477909465552</v>
      </c>
      <c r="G143" s="98">
        <v>3364</v>
      </c>
      <c r="H143" s="99">
        <f t="shared" si="94"/>
        <v>-5.132543711223917</v>
      </c>
      <c r="I143" s="98">
        <f t="shared" si="95"/>
        <v>117707</v>
      </c>
      <c r="J143" s="99">
        <f t="shared" si="96"/>
        <v>-8.582767672688291</v>
      </c>
      <c r="K143" s="98">
        <v>15075</v>
      </c>
      <c r="L143" s="99">
        <f t="shared" si="97"/>
        <v>10.58538732394365</v>
      </c>
      <c r="M143" s="98">
        <v>15876</v>
      </c>
      <c r="N143" s="99">
        <f t="shared" si="98"/>
        <v>-24.21233530647318</v>
      </c>
      <c r="O143" s="98">
        <f t="shared" si="99"/>
        <v>30951</v>
      </c>
      <c r="P143" s="99">
        <f t="shared" si="100"/>
        <v>-10.49450549450549</v>
      </c>
      <c r="Q143" s="98">
        <v>34315</v>
      </c>
      <c r="R143" s="99">
        <f t="shared" si="101"/>
        <v>-9.995803388763562</v>
      </c>
      <c r="S143" s="16"/>
      <c r="T143" s="11"/>
    </row>
    <row r="144" spans="1:20" ht="17.25" customHeight="1">
      <c r="A144" s="17"/>
      <c r="B144" s="65" t="s">
        <v>39</v>
      </c>
      <c r="C144" s="100">
        <v>158209</v>
      </c>
      <c r="D144" s="99">
        <f t="shared" si="92"/>
        <v>-31.569021821406167</v>
      </c>
      <c r="E144" s="100">
        <v>119790</v>
      </c>
      <c r="F144" s="99">
        <f t="shared" si="93"/>
        <v>-32.516858110201625</v>
      </c>
      <c r="G144" s="100">
        <v>4543</v>
      </c>
      <c r="H144" s="99">
        <f t="shared" si="94"/>
        <v>-12.364969135802468</v>
      </c>
      <c r="I144" s="98">
        <f t="shared" si="95"/>
        <v>124333</v>
      </c>
      <c r="J144" s="99">
        <f t="shared" si="96"/>
        <v>-31.945045020389173</v>
      </c>
      <c r="K144" s="100">
        <v>15024</v>
      </c>
      <c r="L144" s="99">
        <f t="shared" si="97"/>
        <v>-20.884676145339654</v>
      </c>
      <c r="M144" s="100">
        <v>18852</v>
      </c>
      <c r="N144" s="99">
        <f t="shared" si="98"/>
        <v>-36.11657065401559</v>
      </c>
      <c r="O144" s="98">
        <f t="shared" si="99"/>
        <v>33876</v>
      </c>
      <c r="P144" s="99">
        <f t="shared" si="100"/>
        <v>-30.15257731958762</v>
      </c>
      <c r="Q144" s="100">
        <v>38419</v>
      </c>
      <c r="R144" s="99">
        <f t="shared" si="101"/>
        <v>-28.434915431040906</v>
      </c>
      <c r="S144" s="16"/>
      <c r="T144" s="11"/>
    </row>
    <row r="145" spans="1:20" ht="17.25" customHeight="1">
      <c r="A145" s="17"/>
      <c r="B145" s="65" t="s">
        <v>61</v>
      </c>
      <c r="C145" s="101">
        <v>76848</v>
      </c>
      <c r="D145" s="99">
        <f t="shared" si="92"/>
        <v>-41.05392344864616</v>
      </c>
      <c r="E145" s="101">
        <v>56401</v>
      </c>
      <c r="F145" s="99">
        <f t="shared" si="93"/>
        <v>-42.42916054221787</v>
      </c>
      <c r="G145" s="101">
        <v>2100</v>
      </c>
      <c r="H145" s="99">
        <f t="shared" si="94"/>
        <v>-44.91080797481637</v>
      </c>
      <c r="I145" s="98">
        <f t="shared" si="95"/>
        <v>58501</v>
      </c>
      <c r="J145" s="99">
        <f t="shared" si="96"/>
        <v>-42.5221065042248</v>
      </c>
      <c r="K145" s="100">
        <v>8366</v>
      </c>
      <c r="L145" s="99">
        <f t="shared" si="97"/>
        <v>-34.353421217828</v>
      </c>
      <c r="M145" s="100">
        <v>9981</v>
      </c>
      <c r="N145" s="99">
        <f t="shared" si="98"/>
        <v>-37.012495266944335</v>
      </c>
      <c r="O145" s="98">
        <f t="shared" si="99"/>
        <v>18347</v>
      </c>
      <c r="P145" s="99">
        <f t="shared" si="100"/>
        <v>-35.8272123119972</v>
      </c>
      <c r="Q145" s="100">
        <v>20447</v>
      </c>
      <c r="R145" s="99">
        <f t="shared" si="101"/>
        <v>-36.89587062527004</v>
      </c>
      <c r="S145" s="16"/>
      <c r="T145" s="11"/>
    </row>
    <row r="146" spans="1:20" ht="17.25" customHeight="1">
      <c r="A146" s="17"/>
      <c r="B146" s="65" t="s">
        <v>62</v>
      </c>
      <c r="C146" s="101">
        <v>95209</v>
      </c>
      <c r="D146" s="99">
        <f t="shared" si="92"/>
        <v>-25.404088284377863</v>
      </c>
      <c r="E146" s="101">
        <v>71916</v>
      </c>
      <c r="F146" s="99">
        <f t="shared" si="93"/>
        <v>-23.07461920246449</v>
      </c>
      <c r="G146" s="101">
        <v>2225</v>
      </c>
      <c r="H146" s="99">
        <f t="shared" si="94"/>
        <v>-39.75088004332521</v>
      </c>
      <c r="I146" s="98">
        <f t="shared" si="95"/>
        <v>74141</v>
      </c>
      <c r="J146" s="99">
        <f t="shared" si="96"/>
        <v>-23.708338049618746</v>
      </c>
      <c r="K146" s="100">
        <v>9800</v>
      </c>
      <c r="L146" s="99">
        <f t="shared" si="97"/>
        <v>-29.292929292929287</v>
      </c>
      <c r="M146" s="100">
        <v>11268</v>
      </c>
      <c r="N146" s="99">
        <f t="shared" si="98"/>
        <v>-32.0877531340405</v>
      </c>
      <c r="O146" s="98">
        <f t="shared" si="99"/>
        <v>21068</v>
      </c>
      <c r="P146" s="99">
        <f t="shared" si="100"/>
        <v>-30.815709969788514</v>
      </c>
      <c r="Q146" s="100">
        <v>23293</v>
      </c>
      <c r="R146" s="99">
        <f t="shared" si="101"/>
        <v>-31.78210572558207</v>
      </c>
      <c r="S146" s="16"/>
      <c r="T146" s="11"/>
    </row>
    <row r="147" spans="1:20" ht="17.25" customHeight="1">
      <c r="A147" s="17"/>
      <c r="B147" s="65" t="s">
        <v>63</v>
      </c>
      <c r="C147" s="100">
        <v>126802</v>
      </c>
      <c r="D147" s="99">
        <f t="shared" si="92"/>
        <v>-18.339247419161637</v>
      </c>
      <c r="E147" s="101">
        <v>92348</v>
      </c>
      <c r="F147" s="99">
        <f t="shared" si="93"/>
        <v>-16.980860684844075</v>
      </c>
      <c r="G147" s="101">
        <v>3117</v>
      </c>
      <c r="H147" s="99">
        <f t="shared" si="94"/>
        <v>-23.452848722986246</v>
      </c>
      <c r="I147" s="98">
        <f t="shared" si="95"/>
        <v>95465</v>
      </c>
      <c r="J147" s="99">
        <f t="shared" si="96"/>
        <v>-17.20941123416212</v>
      </c>
      <c r="K147" s="100">
        <v>16021</v>
      </c>
      <c r="L147" s="99">
        <f t="shared" si="97"/>
        <v>-19.55310067788099</v>
      </c>
      <c r="M147" s="100">
        <v>15316</v>
      </c>
      <c r="N147" s="99">
        <f t="shared" si="98"/>
        <v>-23.63001745200698</v>
      </c>
      <c r="O147" s="98">
        <f t="shared" si="99"/>
        <v>31337</v>
      </c>
      <c r="P147" s="99">
        <f t="shared" si="100"/>
        <v>-21.5986990242682</v>
      </c>
      <c r="Q147" s="100">
        <v>34454</v>
      </c>
      <c r="R147" s="99">
        <f t="shared" si="101"/>
        <v>-21.770128513691475</v>
      </c>
      <c r="S147" s="16"/>
      <c r="T147" s="11"/>
    </row>
    <row r="148" spans="1:20" ht="17.25" customHeight="1">
      <c r="A148" s="17"/>
      <c r="B148" s="70" t="s">
        <v>64</v>
      </c>
      <c r="C148" s="100">
        <v>131586</v>
      </c>
      <c r="D148" s="99">
        <f t="shared" si="92"/>
        <v>-14.108915738147914</v>
      </c>
      <c r="E148" s="100">
        <v>97570</v>
      </c>
      <c r="F148" s="99">
        <f t="shared" si="93"/>
        <v>-13.80437471288738</v>
      </c>
      <c r="G148" s="100">
        <v>3781</v>
      </c>
      <c r="H148" s="99">
        <f t="shared" si="94"/>
        <v>-7.19194894452626</v>
      </c>
      <c r="I148" s="98">
        <f t="shared" si="95"/>
        <v>101351</v>
      </c>
      <c r="J148" s="99">
        <f t="shared" si="96"/>
        <v>-13.574656774963756</v>
      </c>
      <c r="K148" s="100">
        <v>14695</v>
      </c>
      <c r="L148" s="99">
        <f t="shared" si="97"/>
        <v>-0.8434547908232162</v>
      </c>
      <c r="M148" s="100">
        <v>15540</v>
      </c>
      <c r="N148" s="99">
        <f t="shared" si="98"/>
        <v>-26.389086258348726</v>
      </c>
      <c r="O148" s="98">
        <f t="shared" si="99"/>
        <v>30235</v>
      </c>
      <c r="P148" s="99">
        <f t="shared" si="100"/>
        <v>-15.852606384459094</v>
      </c>
      <c r="Q148" s="100">
        <v>34016</v>
      </c>
      <c r="R148" s="99">
        <f t="shared" si="101"/>
        <v>-14.97062867141608</v>
      </c>
      <c r="S148" s="16"/>
      <c r="T148" s="11"/>
    </row>
    <row r="149" spans="1:20" ht="17.25" customHeight="1">
      <c r="A149" s="35"/>
      <c r="B149" s="70" t="s">
        <v>65</v>
      </c>
      <c r="C149" s="100">
        <v>113332</v>
      </c>
      <c r="D149" s="99">
        <f t="shared" si="92"/>
        <v>-15.547408268502778</v>
      </c>
      <c r="E149" s="100">
        <v>84621</v>
      </c>
      <c r="F149" s="99">
        <f t="shared" si="93"/>
        <v>-16.574487592795236</v>
      </c>
      <c r="G149" s="100">
        <v>2445</v>
      </c>
      <c r="H149" s="99">
        <f t="shared" si="94"/>
        <v>-27.426536064113975</v>
      </c>
      <c r="I149" s="98">
        <f t="shared" si="95"/>
        <v>87066</v>
      </c>
      <c r="J149" s="99">
        <f t="shared" si="96"/>
        <v>-16.92334115761149</v>
      </c>
      <c r="K149" s="100">
        <v>12872</v>
      </c>
      <c r="L149" s="99">
        <f t="shared" si="97"/>
        <v>16.00576784426822</v>
      </c>
      <c r="M149" s="100">
        <v>13394</v>
      </c>
      <c r="N149" s="99">
        <f t="shared" si="98"/>
        <v>-26.800743250628486</v>
      </c>
      <c r="O149" s="98">
        <f t="shared" si="99"/>
        <v>26266</v>
      </c>
      <c r="P149" s="99">
        <f t="shared" si="100"/>
        <v>-10.641627543035995</v>
      </c>
      <c r="Q149" s="100">
        <v>28711</v>
      </c>
      <c r="R149" s="99">
        <f t="shared" si="101"/>
        <v>-12.367609803742027</v>
      </c>
      <c r="S149" s="16"/>
      <c r="T149" s="11"/>
    </row>
    <row r="150" spans="1:20" ht="17.25" customHeight="1">
      <c r="A150" s="35"/>
      <c r="B150" s="70" t="s">
        <v>66</v>
      </c>
      <c r="C150" s="100">
        <v>148401</v>
      </c>
      <c r="D150" s="99">
        <f t="shared" si="92"/>
        <v>-9.119246503196734</v>
      </c>
      <c r="E150" s="100">
        <v>111670</v>
      </c>
      <c r="F150" s="99">
        <f t="shared" si="93"/>
        <v>-8.751429972217679</v>
      </c>
      <c r="G150" s="100">
        <v>2866</v>
      </c>
      <c r="H150" s="99">
        <f t="shared" si="94"/>
        <v>-21.393307734503566</v>
      </c>
      <c r="I150" s="100">
        <f t="shared" si="95"/>
        <v>114536</v>
      </c>
      <c r="J150" s="99">
        <f t="shared" si="96"/>
        <v>-9.117166299017669</v>
      </c>
      <c r="K150" s="98">
        <v>15488</v>
      </c>
      <c r="L150" s="99">
        <f t="shared" si="97"/>
        <v>-6.608779546550892</v>
      </c>
      <c r="M150" s="98">
        <v>18377</v>
      </c>
      <c r="N150" s="99">
        <f t="shared" si="98"/>
        <v>-11.144956967411275</v>
      </c>
      <c r="O150" s="100">
        <f t="shared" si="99"/>
        <v>33865</v>
      </c>
      <c r="P150" s="99">
        <f t="shared" si="100"/>
        <v>-9.1262813288252</v>
      </c>
      <c r="Q150" s="100">
        <v>36731</v>
      </c>
      <c r="R150" s="99">
        <f t="shared" si="101"/>
        <v>-10.219495502542046</v>
      </c>
      <c r="S150" s="16"/>
      <c r="T150" s="11"/>
    </row>
    <row r="151" spans="1:20" ht="17.25" customHeight="1">
      <c r="A151" s="17"/>
      <c r="B151" s="70" t="s">
        <v>67</v>
      </c>
      <c r="C151" s="98">
        <v>133184</v>
      </c>
      <c r="D151" s="99">
        <f t="shared" si="92"/>
        <v>19.90996668767444</v>
      </c>
      <c r="E151" s="98">
        <v>100507</v>
      </c>
      <c r="F151" s="99">
        <f t="shared" si="93"/>
        <v>25.86660321594951</v>
      </c>
      <c r="G151" s="98">
        <v>2284</v>
      </c>
      <c r="H151" s="99">
        <f t="shared" si="94"/>
        <v>-16.672747172564755</v>
      </c>
      <c r="I151" s="100">
        <f t="shared" si="95"/>
        <v>102791</v>
      </c>
      <c r="J151" s="99">
        <f t="shared" si="96"/>
        <v>24.454856949136115</v>
      </c>
      <c r="K151" s="98">
        <v>13996</v>
      </c>
      <c r="L151" s="99">
        <f t="shared" si="97"/>
        <v>-2.704205769899204</v>
      </c>
      <c r="M151" s="98">
        <v>16397</v>
      </c>
      <c r="N151" s="99">
        <f t="shared" si="98"/>
        <v>16.356798183366436</v>
      </c>
      <c r="O151" s="100">
        <f t="shared" si="99"/>
        <v>30393</v>
      </c>
      <c r="P151" s="99">
        <f t="shared" si="100"/>
        <v>6.7282368226990314</v>
      </c>
      <c r="Q151" s="100">
        <v>32677</v>
      </c>
      <c r="R151" s="99">
        <f t="shared" si="101"/>
        <v>4.673585751809853</v>
      </c>
      <c r="S151" s="16"/>
      <c r="T151" s="11"/>
    </row>
    <row r="152" spans="1:20" ht="17.25" customHeight="1">
      <c r="A152" s="17"/>
      <c r="B152" s="70" t="s">
        <v>68</v>
      </c>
      <c r="C152" s="98">
        <v>143331</v>
      </c>
      <c r="D152" s="99">
        <f t="shared" si="92"/>
        <v>19.091181016002807</v>
      </c>
      <c r="E152" s="98">
        <v>102611</v>
      </c>
      <c r="F152" s="99">
        <f t="shared" si="93"/>
        <v>27.833908482726827</v>
      </c>
      <c r="G152" s="98">
        <v>2159</v>
      </c>
      <c r="H152" s="99">
        <f t="shared" si="94"/>
        <v>-23.1945926716471</v>
      </c>
      <c r="I152" s="100">
        <f t="shared" si="95"/>
        <v>104770</v>
      </c>
      <c r="J152" s="99">
        <f t="shared" si="96"/>
        <v>26.107366393837268</v>
      </c>
      <c r="K152" s="98">
        <v>21371</v>
      </c>
      <c r="L152" s="99">
        <f t="shared" si="97"/>
        <v>-6.685005676360149</v>
      </c>
      <c r="M152" s="98">
        <v>17190</v>
      </c>
      <c r="N152" s="99">
        <f t="shared" si="98"/>
        <v>19.607570275535764</v>
      </c>
      <c r="O152" s="100">
        <f t="shared" si="99"/>
        <v>38561</v>
      </c>
      <c r="P152" s="99">
        <f t="shared" si="100"/>
        <v>3.452808928475619</v>
      </c>
      <c r="Q152" s="100">
        <v>40720</v>
      </c>
      <c r="R152" s="99">
        <f t="shared" si="101"/>
        <v>1.5841337158538238</v>
      </c>
      <c r="S152" s="16"/>
      <c r="T152" s="11"/>
    </row>
    <row r="153" spans="1:20" ht="17.25" customHeight="1">
      <c r="A153" s="17"/>
      <c r="B153" s="70" t="s">
        <v>69</v>
      </c>
      <c r="C153" s="98">
        <v>127245</v>
      </c>
      <c r="D153" s="99">
        <f t="shared" si="92"/>
        <v>17.61796921939272</v>
      </c>
      <c r="E153" s="98">
        <v>95470</v>
      </c>
      <c r="F153" s="99">
        <f t="shared" si="93"/>
        <v>16.125187014219165</v>
      </c>
      <c r="G153" s="98">
        <v>1909</v>
      </c>
      <c r="H153" s="99">
        <f t="shared" si="94"/>
        <v>-16.087912087912088</v>
      </c>
      <c r="I153" s="100">
        <f t="shared" si="95"/>
        <v>97379</v>
      </c>
      <c r="J153" s="99">
        <f t="shared" si="96"/>
        <v>15.257788088249228</v>
      </c>
      <c r="K153" s="98">
        <v>14377</v>
      </c>
      <c r="L153" s="99">
        <f t="shared" si="97"/>
        <v>31.947503671071956</v>
      </c>
      <c r="M153" s="98">
        <v>15489</v>
      </c>
      <c r="N153" s="99">
        <f t="shared" si="98"/>
        <v>20.998359503163826</v>
      </c>
      <c r="O153" s="100">
        <f t="shared" si="99"/>
        <v>29866</v>
      </c>
      <c r="P153" s="99">
        <f t="shared" si="100"/>
        <v>26.032831160062457</v>
      </c>
      <c r="Q153" s="100">
        <v>31775</v>
      </c>
      <c r="R153" s="99">
        <f t="shared" si="101"/>
        <v>22.34329277683659</v>
      </c>
      <c r="S153" s="16"/>
      <c r="T153" s="11"/>
    </row>
    <row r="154" spans="1:20" ht="17.25" customHeight="1">
      <c r="A154" s="20"/>
      <c r="B154" s="71" t="s">
        <v>70</v>
      </c>
      <c r="C154" s="102">
        <f>SUM(C142:C153)</f>
        <v>1521145</v>
      </c>
      <c r="D154" s="103">
        <f t="shared" si="92"/>
        <v>-11.890212115244253</v>
      </c>
      <c r="E154" s="104">
        <f>SUM(E142:E153)</f>
        <v>1138752</v>
      </c>
      <c r="F154" s="103">
        <f t="shared" si="93"/>
        <v>-11.358058326489783</v>
      </c>
      <c r="G154" s="104">
        <f>SUM(G142:G153)</f>
        <v>33023</v>
      </c>
      <c r="H154" s="103">
        <f t="shared" si="94"/>
        <v>-20.67499399471535</v>
      </c>
      <c r="I154" s="105">
        <f>SUM(I142:I153)</f>
        <v>1171775</v>
      </c>
      <c r="J154" s="103">
        <f t="shared" si="96"/>
        <v>-11.650500077282956</v>
      </c>
      <c r="K154" s="104">
        <f>SUM(K142:K153)</f>
        <v>168705</v>
      </c>
      <c r="L154" s="103">
        <f t="shared" si="97"/>
        <v>-6.537215035594585</v>
      </c>
      <c r="M154" s="104">
        <f>SUM(M142:M153)</f>
        <v>180665</v>
      </c>
      <c r="N154" s="103">
        <f t="shared" si="98"/>
        <v>-17.737455605136148</v>
      </c>
      <c r="O154" s="105">
        <f>SUM(O142:O153)</f>
        <v>349370</v>
      </c>
      <c r="P154" s="103">
        <f t="shared" si="100"/>
        <v>-12.684786004373635</v>
      </c>
      <c r="Q154" s="105">
        <f>SUM(Q142:Q153)</f>
        <v>382393</v>
      </c>
      <c r="R154" s="103">
        <f t="shared" si="101"/>
        <v>-13.437765277133252</v>
      </c>
      <c r="S154" s="16"/>
      <c r="T154" s="11"/>
    </row>
    <row r="155" spans="1:20" ht="17.25" customHeight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6"/>
      <c r="T155" s="11"/>
    </row>
    <row r="156" spans="1:20" ht="17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6"/>
      <c r="T156" s="11"/>
    </row>
    <row r="157" spans="1:20" ht="17.25" customHeight="1">
      <c r="A157" s="12"/>
      <c r="B157" s="13"/>
      <c r="C157" s="14" t="s">
        <v>1</v>
      </c>
      <c r="D157" s="14"/>
      <c r="E157" s="14" t="s">
        <v>2</v>
      </c>
      <c r="F157" s="14"/>
      <c r="G157" s="14" t="s">
        <v>3</v>
      </c>
      <c r="H157" s="14"/>
      <c r="I157" s="14" t="s">
        <v>4</v>
      </c>
      <c r="J157" s="14"/>
      <c r="K157" s="14" t="s">
        <v>5</v>
      </c>
      <c r="L157" s="14"/>
      <c r="M157" s="14" t="s">
        <v>6</v>
      </c>
      <c r="N157" s="14"/>
      <c r="O157" s="14" t="s">
        <v>7</v>
      </c>
      <c r="P157" s="14"/>
      <c r="Q157" s="14" t="s">
        <v>8</v>
      </c>
      <c r="R157" s="14"/>
      <c r="S157" s="16"/>
      <c r="T157" s="11"/>
    </row>
    <row r="158" spans="1:20" ht="27.75" customHeight="1">
      <c r="A158" s="17"/>
      <c r="B158" s="18"/>
      <c r="C158" s="79"/>
      <c r="D158" s="80" t="s">
        <v>9</v>
      </c>
      <c r="E158" s="79" t="s">
        <v>10</v>
      </c>
      <c r="F158" s="80" t="s">
        <v>9</v>
      </c>
      <c r="G158" s="79" t="s">
        <v>11</v>
      </c>
      <c r="H158" s="80" t="s">
        <v>9</v>
      </c>
      <c r="I158" s="79" t="s">
        <v>12</v>
      </c>
      <c r="J158" s="80" t="s">
        <v>9</v>
      </c>
      <c r="K158" s="79" t="s">
        <v>13</v>
      </c>
      <c r="L158" s="80" t="s">
        <v>9</v>
      </c>
      <c r="M158" s="79" t="s">
        <v>14</v>
      </c>
      <c r="N158" s="80" t="s">
        <v>9</v>
      </c>
      <c r="O158" s="79" t="s">
        <v>15</v>
      </c>
      <c r="P158" s="80" t="s">
        <v>9</v>
      </c>
      <c r="Q158" s="79" t="s">
        <v>16</v>
      </c>
      <c r="R158" s="80" t="s">
        <v>9</v>
      </c>
      <c r="S158" s="76"/>
      <c r="T158" s="11"/>
    </row>
    <row r="159" spans="1:20" ht="17.25" customHeight="1">
      <c r="A159" s="20"/>
      <c r="B159" s="21" t="s">
        <v>17</v>
      </c>
      <c r="C159" s="81" t="s">
        <v>18</v>
      </c>
      <c r="D159" s="82" t="s">
        <v>19</v>
      </c>
      <c r="E159" s="81" t="s">
        <v>18</v>
      </c>
      <c r="F159" s="82" t="s">
        <v>19</v>
      </c>
      <c r="G159" s="81" t="s">
        <v>18</v>
      </c>
      <c r="H159" s="82" t="s">
        <v>19</v>
      </c>
      <c r="I159" s="81" t="s">
        <v>18</v>
      </c>
      <c r="J159" s="82" t="s">
        <v>19</v>
      </c>
      <c r="K159" s="81" t="s">
        <v>18</v>
      </c>
      <c r="L159" s="82" t="s">
        <v>19</v>
      </c>
      <c r="M159" s="81" t="s">
        <v>18</v>
      </c>
      <c r="N159" s="82" t="s">
        <v>19</v>
      </c>
      <c r="O159" s="81" t="s">
        <v>18</v>
      </c>
      <c r="P159" s="82" t="s">
        <v>19</v>
      </c>
      <c r="Q159" s="81" t="s">
        <v>18</v>
      </c>
      <c r="R159" s="82" t="s">
        <v>19</v>
      </c>
      <c r="S159" s="76"/>
      <c r="T159" s="11"/>
    </row>
    <row r="160" spans="1:20" ht="17.25" customHeight="1">
      <c r="A160" s="12"/>
      <c r="B160" s="61" t="s">
        <v>71</v>
      </c>
      <c r="C160" s="96">
        <v>128307</v>
      </c>
      <c r="D160" s="97">
        <f aca="true" t="shared" si="102" ref="D160:D172">(SUM((C160/C178))*100)-100</f>
        <v>0.6953327944373484</v>
      </c>
      <c r="E160" s="96">
        <v>99906</v>
      </c>
      <c r="F160" s="97">
        <f aca="true" t="shared" si="103" ref="F160:F172">(SUM((E160/E178))*100)-100</f>
        <v>-2.152707043798486</v>
      </c>
      <c r="G160" s="96">
        <v>2407</v>
      </c>
      <c r="H160" s="97">
        <f aca="true" t="shared" si="104" ref="H160:H172">(SUM((G160/G178))*100)-100</f>
        <v>-19.766666666666666</v>
      </c>
      <c r="I160" s="96">
        <f aca="true" t="shared" si="105" ref="I160:I171">SUM((E160+G160))</f>
        <v>102313</v>
      </c>
      <c r="J160" s="97">
        <f aca="true" t="shared" si="106" ref="J160:J172">(SUM((I160/I178))*100)-100</f>
        <v>-2.6554650631755266</v>
      </c>
      <c r="K160" s="96">
        <v>10681</v>
      </c>
      <c r="L160" s="97">
        <f aca="true" t="shared" si="107" ref="L160:L172">(SUM((K160/K178))*100)-100</f>
        <v>3.2778959582285836</v>
      </c>
      <c r="M160" s="96">
        <v>15313</v>
      </c>
      <c r="N160" s="97">
        <f aca="true" t="shared" si="108" ref="N160:N172">(SUM((M160/M178))*100)-100</f>
        <v>27.874739039665968</v>
      </c>
      <c r="O160" s="96">
        <f aca="true" t="shared" si="109" ref="O160:O171">SUM((K160+M160))</f>
        <v>25994</v>
      </c>
      <c r="P160" s="97">
        <f aca="true" t="shared" si="110" ref="P160:P172">(SUM((O160/O178))*100)-100</f>
        <v>16.47622888381055</v>
      </c>
      <c r="Q160" s="96">
        <v>28401</v>
      </c>
      <c r="R160" s="97">
        <f aca="true" t="shared" si="111" ref="R160:R172">(SUM((Q160/Q178))*100)-100</f>
        <v>12.181538096930922</v>
      </c>
      <c r="S160" s="16"/>
      <c r="T160" s="11"/>
    </row>
    <row r="161" spans="1:20" ht="17.25" customHeight="1">
      <c r="A161" s="17"/>
      <c r="B161" s="65" t="s">
        <v>72</v>
      </c>
      <c r="C161" s="98">
        <v>163338</v>
      </c>
      <c r="D161" s="99">
        <f t="shared" si="102"/>
        <v>0.5961692430867913</v>
      </c>
      <c r="E161" s="98">
        <v>125212</v>
      </c>
      <c r="F161" s="99">
        <f t="shared" si="103"/>
        <v>-3.8893451745868504</v>
      </c>
      <c r="G161" s="98">
        <v>3546</v>
      </c>
      <c r="H161" s="99">
        <f t="shared" si="104"/>
        <v>-6.8802521008403374</v>
      </c>
      <c r="I161" s="98">
        <f t="shared" si="105"/>
        <v>128758</v>
      </c>
      <c r="J161" s="99">
        <f t="shared" si="106"/>
        <v>-3.974285352047545</v>
      </c>
      <c r="K161" s="98">
        <v>13632</v>
      </c>
      <c r="L161" s="99">
        <f t="shared" si="107"/>
        <v>8.899185173350375</v>
      </c>
      <c r="M161" s="98">
        <v>20948</v>
      </c>
      <c r="N161" s="99">
        <f t="shared" si="108"/>
        <v>32.87662543609261</v>
      </c>
      <c r="O161" s="98">
        <f t="shared" si="109"/>
        <v>34580</v>
      </c>
      <c r="P161" s="99">
        <f t="shared" si="110"/>
        <v>22.264257681292648</v>
      </c>
      <c r="Q161" s="98">
        <v>38126</v>
      </c>
      <c r="R161" s="99">
        <f t="shared" si="111"/>
        <v>18.805895734006413</v>
      </c>
      <c r="S161" s="16"/>
      <c r="T161" s="11"/>
    </row>
    <row r="162" spans="1:20" ht="17.25" customHeight="1">
      <c r="A162" s="17"/>
      <c r="B162" s="65" t="s">
        <v>39</v>
      </c>
      <c r="C162" s="100">
        <v>231195</v>
      </c>
      <c r="D162" s="99">
        <f t="shared" si="102"/>
        <v>3.661407260939157</v>
      </c>
      <c r="E162" s="100">
        <v>177511</v>
      </c>
      <c r="F162" s="99">
        <f t="shared" si="103"/>
        <v>0.23716620268675115</v>
      </c>
      <c r="G162" s="100">
        <v>5184</v>
      </c>
      <c r="H162" s="99">
        <f t="shared" si="104"/>
        <v>-9.890491917260562</v>
      </c>
      <c r="I162" s="98">
        <f t="shared" si="105"/>
        <v>182695</v>
      </c>
      <c r="J162" s="99">
        <f t="shared" si="106"/>
        <v>-0.08149023211043982</v>
      </c>
      <c r="K162" s="100">
        <v>18990</v>
      </c>
      <c r="L162" s="99">
        <f t="shared" si="107"/>
        <v>6.793386570689464</v>
      </c>
      <c r="M162" s="100">
        <v>29510</v>
      </c>
      <c r="N162" s="99">
        <f t="shared" si="108"/>
        <v>31.72342989778153</v>
      </c>
      <c r="O162" s="98">
        <f t="shared" si="109"/>
        <v>48500</v>
      </c>
      <c r="P162" s="99">
        <f t="shared" si="110"/>
        <v>20.691800423043418</v>
      </c>
      <c r="Q162" s="100">
        <v>53684</v>
      </c>
      <c r="R162" s="99">
        <f t="shared" si="111"/>
        <v>16.861857285907107</v>
      </c>
      <c r="S162" s="16"/>
      <c r="T162" s="11"/>
    </row>
    <row r="163" spans="1:20" ht="17.25" customHeight="1">
      <c r="A163" s="17"/>
      <c r="B163" s="65" t="s">
        <v>61</v>
      </c>
      <c r="C163" s="101">
        <v>130370</v>
      </c>
      <c r="D163" s="99">
        <f t="shared" si="102"/>
        <v>10.793836949408941</v>
      </c>
      <c r="E163" s="101">
        <v>97968</v>
      </c>
      <c r="F163" s="99">
        <f t="shared" si="103"/>
        <v>9.357593347100519</v>
      </c>
      <c r="G163" s="101">
        <v>3812</v>
      </c>
      <c r="H163" s="99">
        <f t="shared" si="104"/>
        <v>1.6804481194985215</v>
      </c>
      <c r="I163" s="98">
        <f t="shared" si="105"/>
        <v>101780</v>
      </c>
      <c r="J163" s="99">
        <f t="shared" si="106"/>
        <v>9.04922107699231</v>
      </c>
      <c r="K163" s="100">
        <v>12744</v>
      </c>
      <c r="L163" s="99">
        <f t="shared" si="107"/>
        <v>9.062901155327353</v>
      </c>
      <c r="M163" s="100">
        <v>15846</v>
      </c>
      <c r="N163" s="99">
        <f t="shared" si="108"/>
        <v>25.264822134387344</v>
      </c>
      <c r="O163" s="98">
        <f t="shared" si="109"/>
        <v>28590</v>
      </c>
      <c r="P163" s="99">
        <f t="shared" si="110"/>
        <v>17.485103760016443</v>
      </c>
      <c r="Q163" s="100">
        <v>32402</v>
      </c>
      <c r="R163" s="99">
        <f t="shared" si="111"/>
        <v>15.375302663438248</v>
      </c>
      <c r="S163" s="16"/>
      <c r="T163" s="11"/>
    </row>
    <row r="164" spans="1:20" ht="17.25" customHeight="1">
      <c r="A164" s="17"/>
      <c r="B164" s="65" t="s">
        <v>62</v>
      </c>
      <c r="C164" s="101">
        <v>127633</v>
      </c>
      <c r="D164" s="99">
        <f t="shared" si="102"/>
        <v>12.412365686101822</v>
      </c>
      <c r="E164" s="101">
        <v>93488</v>
      </c>
      <c r="F164" s="99">
        <f t="shared" si="103"/>
        <v>9.99882339098717</v>
      </c>
      <c r="G164" s="101">
        <v>3693</v>
      </c>
      <c r="H164" s="99">
        <f t="shared" si="104"/>
        <v>4.7659574468085</v>
      </c>
      <c r="I164" s="98">
        <f t="shared" si="105"/>
        <v>97181</v>
      </c>
      <c r="J164" s="99">
        <f t="shared" si="106"/>
        <v>9.790431000395401</v>
      </c>
      <c r="K164" s="100">
        <v>13860</v>
      </c>
      <c r="L164" s="99">
        <f t="shared" si="107"/>
        <v>24.160171996775077</v>
      </c>
      <c r="M164" s="100">
        <v>16592</v>
      </c>
      <c r="N164" s="99">
        <f t="shared" si="108"/>
        <v>19.69412783148175</v>
      </c>
      <c r="O164" s="98">
        <f t="shared" si="109"/>
        <v>30452</v>
      </c>
      <c r="P164" s="99">
        <f t="shared" si="110"/>
        <v>21.68631368631368</v>
      </c>
      <c r="Q164" s="100">
        <v>34145</v>
      </c>
      <c r="R164" s="99">
        <f t="shared" si="111"/>
        <v>19.59719789842383</v>
      </c>
      <c r="S164" s="16"/>
      <c r="T164" s="11"/>
    </row>
    <row r="165" spans="1:20" ht="17.25" customHeight="1">
      <c r="A165" s="17"/>
      <c r="B165" s="65" t="s">
        <v>63</v>
      </c>
      <c r="C165" s="100">
        <v>155279</v>
      </c>
      <c r="D165" s="99">
        <f t="shared" si="102"/>
        <v>11.75814368585452</v>
      </c>
      <c r="E165" s="101">
        <v>111237</v>
      </c>
      <c r="F165" s="99">
        <f t="shared" si="103"/>
        <v>11.740951692131517</v>
      </c>
      <c r="G165" s="101">
        <v>4072</v>
      </c>
      <c r="H165" s="99">
        <f t="shared" si="104"/>
        <v>1.2935323383084665</v>
      </c>
      <c r="I165" s="98">
        <f t="shared" si="105"/>
        <v>115309</v>
      </c>
      <c r="J165" s="99">
        <f t="shared" si="106"/>
        <v>11.33543821027527</v>
      </c>
      <c r="K165" s="100">
        <v>19915</v>
      </c>
      <c r="L165" s="99">
        <f t="shared" si="107"/>
        <v>7.069892473118287</v>
      </c>
      <c r="M165" s="100">
        <v>20055</v>
      </c>
      <c r="N165" s="99">
        <f t="shared" si="108"/>
        <v>19.567161509568948</v>
      </c>
      <c r="O165" s="98">
        <f t="shared" si="109"/>
        <v>39970</v>
      </c>
      <c r="P165" s="99">
        <f t="shared" si="110"/>
        <v>12.995787747717188</v>
      </c>
      <c r="Q165" s="100">
        <v>44042</v>
      </c>
      <c r="R165" s="99">
        <f t="shared" si="111"/>
        <v>11.801589114817347</v>
      </c>
      <c r="S165" s="16"/>
      <c r="T165" s="11"/>
    </row>
    <row r="166" spans="1:20" ht="17.25" customHeight="1">
      <c r="A166" s="17"/>
      <c r="B166" s="70" t="s">
        <v>64</v>
      </c>
      <c r="C166" s="100">
        <v>153201</v>
      </c>
      <c r="D166" s="99">
        <f t="shared" si="102"/>
        <v>8.629308449915271</v>
      </c>
      <c r="E166" s="100">
        <v>113196</v>
      </c>
      <c r="F166" s="99">
        <f t="shared" si="103"/>
        <v>6.532398475365866</v>
      </c>
      <c r="G166" s="100">
        <v>4074</v>
      </c>
      <c r="H166" s="99">
        <f t="shared" si="104"/>
        <v>6.149035956227195</v>
      </c>
      <c r="I166" s="98">
        <f t="shared" si="105"/>
        <v>117270</v>
      </c>
      <c r="J166" s="99">
        <f t="shared" si="106"/>
        <v>6.519033907696212</v>
      </c>
      <c r="K166" s="100">
        <v>14820</v>
      </c>
      <c r="L166" s="99">
        <f t="shared" si="107"/>
        <v>9.908039157520037</v>
      </c>
      <c r="M166" s="100">
        <v>21111</v>
      </c>
      <c r="N166" s="99">
        <f t="shared" si="108"/>
        <v>20.952217256789282</v>
      </c>
      <c r="O166" s="98">
        <f t="shared" si="109"/>
        <v>35931</v>
      </c>
      <c r="P166" s="99">
        <f t="shared" si="110"/>
        <v>16.13872907104532</v>
      </c>
      <c r="Q166" s="100">
        <v>40005</v>
      </c>
      <c r="R166" s="99">
        <f t="shared" si="111"/>
        <v>15.036231884057955</v>
      </c>
      <c r="S166" s="16"/>
      <c r="T166" s="11"/>
    </row>
    <row r="167" spans="1:20" ht="17.25" customHeight="1">
      <c r="A167" s="35"/>
      <c r="B167" s="70" t="s">
        <v>65</v>
      </c>
      <c r="C167" s="100">
        <v>134196</v>
      </c>
      <c r="D167" s="99">
        <f t="shared" si="102"/>
        <v>21.67999564767966</v>
      </c>
      <c r="E167" s="100">
        <v>101433</v>
      </c>
      <c r="F167" s="99">
        <f t="shared" si="103"/>
        <v>21.103907733084995</v>
      </c>
      <c r="G167" s="100">
        <v>3369</v>
      </c>
      <c r="H167" s="99">
        <f t="shared" si="104"/>
        <v>25.334821428571416</v>
      </c>
      <c r="I167" s="100">
        <f t="shared" si="105"/>
        <v>104802</v>
      </c>
      <c r="J167" s="99">
        <f t="shared" si="106"/>
        <v>21.235467638382772</v>
      </c>
      <c r="K167" s="100">
        <v>11096</v>
      </c>
      <c r="L167" s="99">
        <f t="shared" si="107"/>
        <v>7.187017001545598</v>
      </c>
      <c r="M167" s="100">
        <v>18298</v>
      </c>
      <c r="N167" s="99">
        <f t="shared" si="108"/>
        <v>35.65127140633109</v>
      </c>
      <c r="O167" s="100">
        <f t="shared" si="109"/>
        <v>29394</v>
      </c>
      <c r="P167" s="99">
        <f t="shared" si="110"/>
        <v>23.29180822952057</v>
      </c>
      <c r="Q167" s="100">
        <v>32763</v>
      </c>
      <c r="R167" s="99">
        <f t="shared" si="111"/>
        <v>23.498812620151526</v>
      </c>
      <c r="S167" s="16"/>
      <c r="T167" s="11"/>
    </row>
    <row r="168" spans="1:20" ht="17.25" customHeight="1">
      <c r="A168" s="35"/>
      <c r="B168" s="70" t="s">
        <v>66</v>
      </c>
      <c r="C168" s="100">
        <v>163292</v>
      </c>
      <c r="D168" s="99">
        <f t="shared" si="102"/>
        <v>4.618696462779411</v>
      </c>
      <c r="E168" s="100">
        <v>122380</v>
      </c>
      <c r="F168" s="99">
        <f t="shared" si="103"/>
        <v>2.2022164134855444</v>
      </c>
      <c r="G168" s="100">
        <v>3646</v>
      </c>
      <c r="H168" s="99">
        <f t="shared" si="104"/>
        <v>1.1653718091009893</v>
      </c>
      <c r="I168" s="100">
        <f t="shared" si="105"/>
        <v>126026</v>
      </c>
      <c r="J168" s="99">
        <f t="shared" si="106"/>
        <v>2.171921489780871</v>
      </c>
      <c r="K168" s="98">
        <v>16584</v>
      </c>
      <c r="L168" s="99">
        <f t="shared" si="107"/>
        <v>14.246348856434281</v>
      </c>
      <c r="M168" s="98">
        <v>20682</v>
      </c>
      <c r="N168" s="99">
        <f t="shared" si="108"/>
        <v>13.512623490669597</v>
      </c>
      <c r="O168" s="100">
        <f t="shared" si="109"/>
        <v>37266</v>
      </c>
      <c r="P168" s="99">
        <f t="shared" si="110"/>
        <v>13.837976539589448</v>
      </c>
      <c r="Q168" s="100">
        <v>40912</v>
      </c>
      <c r="R168" s="99">
        <f t="shared" si="111"/>
        <v>12.581177765547608</v>
      </c>
      <c r="S168" s="16"/>
      <c r="T168" s="11"/>
    </row>
    <row r="169" spans="1:20" ht="17.25" customHeight="1">
      <c r="A169" s="17"/>
      <c r="B169" s="70" t="s">
        <v>67</v>
      </c>
      <c r="C169" s="98">
        <v>111070</v>
      </c>
      <c r="D169" s="99">
        <f t="shared" si="102"/>
        <v>-16.199515621581256</v>
      </c>
      <c r="E169" s="98">
        <v>79852</v>
      </c>
      <c r="F169" s="99">
        <f t="shared" si="103"/>
        <v>-19.019126625154655</v>
      </c>
      <c r="G169" s="98">
        <v>2741</v>
      </c>
      <c r="H169" s="99">
        <f t="shared" si="104"/>
        <v>-15.713407134071346</v>
      </c>
      <c r="I169" s="100">
        <f t="shared" si="105"/>
        <v>82593</v>
      </c>
      <c r="J169" s="99">
        <f t="shared" si="106"/>
        <v>-18.913585579924998</v>
      </c>
      <c r="K169" s="98">
        <v>14385</v>
      </c>
      <c r="L169" s="99">
        <f t="shared" si="107"/>
        <v>-0.4842615012106535</v>
      </c>
      <c r="M169" s="98">
        <v>14092</v>
      </c>
      <c r="N169" s="99">
        <f t="shared" si="108"/>
        <v>-13.16243529701751</v>
      </c>
      <c r="O169" s="100">
        <f t="shared" si="109"/>
        <v>28477</v>
      </c>
      <c r="P169" s="99">
        <f t="shared" si="110"/>
        <v>-7.189648991298114</v>
      </c>
      <c r="Q169" s="100">
        <v>31218</v>
      </c>
      <c r="R169" s="99">
        <f t="shared" si="111"/>
        <v>-8.006482982171804</v>
      </c>
      <c r="S169" s="16"/>
      <c r="T169" s="11"/>
    </row>
    <row r="170" spans="1:20" ht="17.25" customHeight="1">
      <c r="A170" s="17"/>
      <c r="B170" s="70" t="s">
        <v>68</v>
      </c>
      <c r="C170" s="98">
        <v>120354</v>
      </c>
      <c r="D170" s="99">
        <f t="shared" si="102"/>
        <v>-15.909281462228549</v>
      </c>
      <c r="E170" s="98">
        <v>80269</v>
      </c>
      <c r="F170" s="99">
        <f t="shared" si="103"/>
        <v>-19.94794107967408</v>
      </c>
      <c r="G170" s="98">
        <v>2811</v>
      </c>
      <c r="H170" s="99">
        <f t="shared" si="104"/>
        <v>-7.5936883629191385</v>
      </c>
      <c r="I170" s="100">
        <f t="shared" si="105"/>
        <v>83080</v>
      </c>
      <c r="J170" s="99">
        <f t="shared" si="106"/>
        <v>-19.584176241131317</v>
      </c>
      <c r="K170" s="98">
        <v>22902</v>
      </c>
      <c r="L170" s="99">
        <f t="shared" si="107"/>
        <v>4.968374736456127</v>
      </c>
      <c r="M170" s="98">
        <v>14372</v>
      </c>
      <c r="N170" s="99">
        <f t="shared" si="108"/>
        <v>-20.124492858333795</v>
      </c>
      <c r="O170" s="100">
        <f t="shared" si="109"/>
        <v>37274</v>
      </c>
      <c r="P170" s="99">
        <f t="shared" si="110"/>
        <v>-6.3726105850142005</v>
      </c>
      <c r="Q170" s="100">
        <v>40085</v>
      </c>
      <c r="R170" s="99">
        <f t="shared" si="111"/>
        <v>-6.459291064802926</v>
      </c>
      <c r="S170" s="16"/>
      <c r="T170" s="11"/>
    </row>
    <row r="171" spans="1:20" ht="17.25" customHeight="1">
      <c r="A171" s="17"/>
      <c r="B171" s="70" t="s">
        <v>69</v>
      </c>
      <c r="C171" s="98">
        <v>108185</v>
      </c>
      <c r="D171" s="99">
        <f t="shared" si="102"/>
        <v>-11.421787366438778</v>
      </c>
      <c r="E171" s="98">
        <v>82213</v>
      </c>
      <c r="F171" s="99">
        <f t="shared" si="103"/>
        <v>-9.853178214673406</v>
      </c>
      <c r="G171" s="98">
        <v>2275</v>
      </c>
      <c r="H171" s="99">
        <f t="shared" si="104"/>
        <v>-14.248021108179415</v>
      </c>
      <c r="I171" s="100">
        <f t="shared" si="105"/>
        <v>84488</v>
      </c>
      <c r="J171" s="99">
        <f t="shared" si="106"/>
        <v>-9.97741124323403</v>
      </c>
      <c r="K171" s="98">
        <v>10896</v>
      </c>
      <c r="L171" s="99">
        <f t="shared" si="107"/>
        <v>2.377149300009407</v>
      </c>
      <c r="M171" s="98">
        <v>12801</v>
      </c>
      <c r="N171" s="99">
        <f t="shared" si="108"/>
        <v>-27.431972789115648</v>
      </c>
      <c r="O171" s="100">
        <f t="shared" si="109"/>
        <v>23697</v>
      </c>
      <c r="P171" s="99">
        <f t="shared" si="110"/>
        <v>-16.214687267970163</v>
      </c>
      <c r="Q171" s="100">
        <v>25972</v>
      </c>
      <c r="R171" s="99">
        <f t="shared" si="111"/>
        <v>-16.046030514610806</v>
      </c>
      <c r="S171" s="16"/>
      <c r="T171" s="11"/>
    </row>
    <row r="172" spans="1:20" ht="17.25" customHeight="1">
      <c r="A172" s="20"/>
      <c r="B172" s="71" t="s">
        <v>70</v>
      </c>
      <c r="C172" s="102">
        <f>SUM(C159:C171)</f>
        <v>1726420</v>
      </c>
      <c r="D172" s="103">
        <f t="shared" si="102"/>
        <v>2.265706495372811</v>
      </c>
      <c r="E172" s="104">
        <f>SUM(E160:E171)</f>
        <v>1284665</v>
      </c>
      <c r="F172" s="103">
        <f t="shared" si="103"/>
        <v>0.09630450924827016</v>
      </c>
      <c r="G172" s="104">
        <f>SUM(G160:G171)</f>
        <v>41630</v>
      </c>
      <c r="H172" s="103">
        <f t="shared" si="104"/>
        <v>-3.032702878971392</v>
      </c>
      <c r="I172" s="105">
        <f>SUM(I160:I171)</f>
        <v>1326295</v>
      </c>
      <c r="J172" s="103">
        <f t="shared" si="106"/>
        <v>-0.004976020857057506</v>
      </c>
      <c r="K172" s="104">
        <f>SUM(K160:K171)</f>
        <v>180505</v>
      </c>
      <c r="L172" s="103">
        <f t="shared" si="107"/>
        <v>7.855614909356007</v>
      </c>
      <c r="M172" s="104">
        <f>SUM(M160:M171)</f>
        <v>219620</v>
      </c>
      <c r="N172" s="103">
        <f t="shared" si="108"/>
        <v>12.943039927591386</v>
      </c>
      <c r="O172" s="105">
        <f>SUM(O160:O171)</f>
        <v>400125</v>
      </c>
      <c r="P172" s="103">
        <f t="shared" si="110"/>
        <v>10.589812332439678</v>
      </c>
      <c r="Q172" s="105">
        <f>SUM(Q160:Q171)</f>
        <v>441755</v>
      </c>
      <c r="R172" s="103">
        <f t="shared" si="111"/>
        <v>9.144837946148414</v>
      </c>
      <c r="S172" s="16"/>
      <c r="T172" s="11"/>
    </row>
    <row r="173" spans="1:20" ht="17.25" customHeight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6"/>
      <c r="T173" s="11"/>
    </row>
    <row r="174" spans="1:20" ht="17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6"/>
      <c r="T174" s="11"/>
    </row>
    <row r="175" spans="1:20" ht="17.25" customHeight="1">
      <c r="A175" s="12"/>
      <c r="B175" s="13"/>
      <c r="C175" s="14" t="s">
        <v>1</v>
      </c>
      <c r="D175" s="14"/>
      <c r="E175" s="14" t="s">
        <v>2</v>
      </c>
      <c r="F175" s="14"/>
      <c r="G175" s="14" t="s">
        <v>3</v>
      </c>
      <c r="H175" s="14"/>
      <c r="I175" s="14" t="s">
        <v>4</v>
      </c>
      <c r="J175" s="14"/>
      <c r="K175" s="14" t="s">
        <v>5</v>
      </c>
      <c r="L175" s="14"/>
      <c r="M175" s="14" t="s">
        <v>6</v>
      </c>
      <c r="N175" s="14"/>
      <c r="O175" s="14" t="s">
        <v>7</v>
      </c>
      <c r="P175" s="14"/>
      <c r="Q175" s="14" t="s">
        <v>8</v>
      </c>
      <c r="R175" s="14"/>
      <c r="S175" s="16"/>
      <c r="T175" s="11"/>
    </row>
    <row r="176" spans="1:20" ht="27.75" customHeight="1">
      <c r="A176" s="17"/>
      <c r="B176" s="18"/>
      <c r="C176" s="79"/>
      <c r="D176" s="80" t="s">
        <v>9</v>
      </c>
      <c r="E176" s="79" t="s">
        <v>10</v>
      </c>
      <c r="F176" s="80" t="s">
        <v>9</v>
      </c>
      <c r="G176" s="79" t="s">
        <v>11</v>
      </c>
      <c r="H176" s="80" t="s">
        <v>9</v>
      </c>
      <c r="I176" s="79" t="s">
        <v>12</v>
      </c>
      <c r="J176" s="80" t="s">
        <v>9</v>
      </c>
      <c r="K176" s="79" t="s">
        <v>13</v>
      </c>
      <c r="L176" s="80" t="s">
        <v>9</v>
      </c>
      <c r="M176" s="79" t="s">
        <v>14</v>
      </c>
      <c r="N176" s="80" t="s">
        <v>9</v>
      </c>
      <c r="O176" s="79" t="s">
        <v>15</v>
      </c>
      <c r="P176" s="80" t="s">
        <v>9</v>
      </c>
      <c r="Q176" s="79" t="s">
        <v>16</v>
      </c>
      <c r="R176" s="80" t="s">
        <v>9</v>
      </c>
      <c r="S176" s="76"/>
      <c r="T176" s="11"/>
    </row>
    <row r="177" spans="1:20" ht="17.25" customHeight="1">
      <c r="A177" s="20"/>
      <c r="B177" s="21" t="s">
        <v>17</v>
      </c>
      <c r="C177" s="81" t="s">
        <v>18</v>
      </c>
      <c r="D177" s="82" t="s">
        <v>19</v>
      </c>
      <c r="E177" s="81" t="s">
        <v>18</v>
      </c>
      <c r="F177" s="82" t="s">
        <v>19</v>
      </c>
      <c r="G177" s="81" t="s">
        <v>18</v>
      </c>
      <c r="H177" s="82" t="s">
        <v>19</v>
      </c>
      <c r="I177" s="81" t="s">
        <v>18</v>
      </c>
      <c r="J177" s="82" t="s">
        <v>19</v>
      </c>
      <c r="K177" s="81" t="s">
        <v>18</v>
      </c>
      <c r="L177" s="82" t="s">
        <v>19</v>
      </c>
      <c r="M177" s="81" t="s">
        <v>18</v>
      </c>
      <c r="N177" s="82" t="s">
        <v>19</v>
      </c>
      <c r="O177" s="81" t="s">
        <v>18</v>
      </c>
      <c r="P177" s="82" t="s">
        <v>19</v>
      </c>
      <c r="Q177" s="81" t="s">
        <v>18</v>
      </c>
      <c r="R177" s="82" t="s">
        <v>19</v>
      </c>
      <c r="S177" s="76"/>
      <c r="T177" s="11"/>
    </row>
    <row r="178" spans="1:20" ht="17.25" customHeight="1">
      <c r="A178" s="12"/>
      <c r="B178" s="61" t="s">
        <v>73</v>
      </c>
      <c r="C178" s="96">
        <v>127421</v>
      </c>
      <c r="D178" s="97">
        <f aca="true" t="shared" si="112" ref="D178:D190">(SUM((C178/C196))*100)-100</f>
        <v>-5.616870611241154</v>
      </c>
      <c r="E178" s="96">
        <v>102104</v>
      </c>
      <c r="F178" s="97">
        <f aca="true" t="shared" si="113" ref="F178:F190">(SUM((E178/E196))*100)-100</f>
        <v>-3.8813107778624953</v>
      </c>
      <c r="G178" s="96">
        <v>3000</v>
      </c>
      <c r="H178" s="97">
        <f aca="true" t="shared" si="114" ref="H178:H190">(SUM((G178/G196))*100)-100</f>
        <v>-15.278170008472188</v>
      </c>
      <c r="I178" s="96">
        <f aca="true" t="shared" si="115" ref="I178:I190">SUM((E178+G178))</f>
        <v>105104</v>
      </c>
      <c r="J178" s="97">
        <f aca="true" t="shared" si="116" ref="J178:J190">(SUM((I178/I196))*100)-100</f>
        <v>-4.248961445958756</v>
      </c>
      <c r="K178" s="96">
        <v>10342</v>
      </c>
      <c r="L178" s="97">
        <f aca="true" t="shared" si="117" ref="L178:L190">(SUM((K178/K196))*100)-100</f>
        <v>-12.982751367269657</v>
      </c>
      <c r="M178" s="96">
        <v>11975</v>
      </c>
      <c r="N178" s="97">
        <f aca="true" t="shared" si="118" ref="N178:N190">(SUM((M178/M196))*100)-100</f>
        <v>-10.306344094075342</v>
      </c>
      <c r="O178" s="96">
        <f aca="true" t="shared" si="119" ref="O178:O190">SUM((K178+M178))</f>
        <v>22317</v>
      </c>
      <c r="P178" s="97">
        <f aca="true" t="shared" si="120" ref="P178:P190">(SUM((O178/O196))*100)-100</f>
        <v>-11.566809320019019</v>
      </c>
      <c r="Q178" s="96">
        <v>25317</v>
      </c>
      <c r="R178" s="97">
        <f aca="true" t="shared" si="121" ref="R178:R190">(SUM((Q178/Q196))*100)-100</f>
        <v>-12.023490982381773</v>
      </c>
      <c r="S178" s="16"/>
      <c r="T178" s="11"/>
    </row>
    <row r="179" spans="1:20" ht="17.25" customHeight="1">
      <c r="A179" s="17"/>
      <c r="B179" s="65" t="s">
        <v>74</v>
      </c>
      <c r="C179" s="98">
        <v>162370</v>
      </c>
      <c r="D179" s="99">
        <f t="shared" si="112"/>
        <v>-9.796448967800714</v>
      </c>
      <c r="E179" s="98">
        <v>130279</v>
      </c>
      <c r="F179" s="99">
        <f t="shared" si="113"/>
        <v>-8.709392605880538</v>
      </c>
      <c r="G179" s="98">
        <v>3808</v>
      </c>
      <c r="H179" s="99">
        <f t="shared" si="114"/>
        <v>-21.403508771929822</v>
      </c>
      <c r="I179" s="98">
        <f t="shared" si="115"/>
        <v>134087</v>
      </c>
      <c r="J179" s="99">
        <f t="shared" si="116"/>
        <v>-9.126212276266827</v>
      </c>
      <c r="K179" s="98">
        <v>12518</v>
      </c>
      <c r="L179" s="99">
        <f t="shared" si="117"/>
        <v>-14.785568413886992</v>
      </c>
      <c r="M179" s="98">
        <v>15765</v>
      </c>
      <c r="N179" s="99">
        <f t="shared" si="118"/>
        <v>-11.238105962502104</v>
      </c>
      <c r="O179" s="98">
        <f t="shared" si="119"/>
        <v>28283</v>
      </c>
      <c r="P179" s="99">
        <f t="shared" si="120"/>
        <v>-12.843980154694762</v>
      </c>
      <c r="Q179" s="98">
        <v>32091</v>
      </c>
      <c r="R179" s="99">
        <f t="shared" si="121"/>
        <v>-13.955920205920208</v>
      </c>
      <c r="S179" s="16"/>
      <c r="T179" s="11"/>
    </row>
    <row r="180" spans="1:20" ht="17.25" customHeight="1">
      <c r="A180" s="17"/>
      <c r="B180" s="65" t="s">
        <v>39</v>
      </c>
      <c r="C180" s="100">
        <v>223029</v>
      </c>
      <c r="D180" s="99">
        <f t="shared" si="112"/>
        <v>-13.831192915758734</v>
      </c>
      <c r="E180" s="100">
        <v>177091</v>
      </c>
      <c r="F180" s="99">
        <f t="shared" si="113"/>
        <v>-11.023408413764685</v>
      </c>
      <c r="G180" s="100">
        <v>5753</v>
      </c>
      <c r="H180" s="99">
        <f t="shared" si="114"/>
        <v>-20.89921627938952</v>
      </c>
      <c r="I180" s="98">
        <f t="shared" si="115"/>
        <v>182844</v>
      </c>
      <c r="J180" s="99">
        <f t="shared" si="116"/>
        <v>-11.371568171242444</v>
      </c>
      <c r="K180" s="100">
        <v>17782</v>
      </c>
      <c r="L180" s="99">
        <f t="shared" si="117"/>
        <v>-12.692099965630675</v>
      </c>
      <c r="M180" s="100">
        <v>22403</v>
      </c>
      <c r="N180" s="99">
        <f t="shared" si="118"/>
        <v>-30.332431507914293</v>
      </c>
      <c r="O180" s="98">
        <f t="shared" si="119"/>
        <v>40185</v>
      </c>
      <c r="P180" s="99">
        <f t="shared" si="120"/>
        <v>-23.49211788896504</v>
      </c>
      <c r="Q180" s="100">
        <v>45938</v>
      </c>
      <c r="R180" s="99">
        <f t="shared" si="121"/>
        <v>-23.176747997391175</v>
      </c>
      <c r="S180" s="16"/>
      <c r="T180" s="11"/>
    </row>
    <row r="181" spans="1:20" ht="17.25" customHeight="1">
      <c r="A181" s="17"/>
      <c r="B181" s="65" t="s">
        <v>61</v>
      </c>
      <c r="C181" s="101">
        <v>117669</v>
      </c>
      <c r="D181" s="99">
        <f t="shared" si="112"/>
        <v>-13.372940500905514</v>
      </c>
      <c r="E181" s="101">
        <v>89585</v>
      </c>
      <c r="F181" s="99">
        <f t="shared" si="113"/>
        <v>-14.429946891835101</v>
      </c>
      <c r="G181" s="101">
        <v>3749</v>
      </c>
      <c r="H181" s="99">
        <f t="shared" si="114"/>
        <v>-13.557758819460446</v>
      </c>
      <c r="I181" s="98">
        <f t="shared" si="115"/>
        <v>93334</v>
      </c>
      <c r="J181" s="99">
        <f t="shared" si="116"/>
        <v>-14.395252639206078</v>
      </c>
      <c r="K181" s="100">
        <v>11685</v>
      </c>
      <c r="L181" s="99">
        <f t="shared" si="117"/>
        <v>-12.003915957526928</v>
      </c>
      <c r="M181" s="100">
        <v>12650</v>
      </c>
      <c r="N181" s="99">
        <f t="shared" si="118"/>
        <v>-6.476415791808364</v>
      </c>
      <c r="O181" s="98">
        <f t="shared" si="119"/>
        <v>24335</v>
      </c>
      <c r="P181" s="99">
        <f t="shared" si="120"/>
        <v>-9.214698750233168</v>
      </c>
      <c r="Q181" s="100">
        <v>28084</v>
      </c>
      <c r="R181" s="99">
        <f t="shared" si="121"/>
        <v>-9.819536317513325</v>
      </c>
      <c r="S181" s="16"/>
      <c r="T181" s="11"/>
    </row>
    <row r="182" spans="1:20" ht="17.25" customHeight="1">
      <c r="A182" s="17"/>
      <c r="B182" s="65" t="s">
        <v>62</v>
      </c>
      <c r="C182" s="100">
        <v>113540</v>
      </c>
      <c r="D182" s="99">
        <f t="shared" si="112"/>
        <v>-18.399908007646857</v>
      </c>
      <c r="E182" s="100">
        <v>84990</v>
      </c>
      <c r="F182" s="99">
        <f t="shared" si="113"/>
        <v>-19.354379572433032</v>
      </c>
      <c r="G182" s="100">
        <v>3525</v>
      </c>
      <c r="H182" s="99">
        <f t="shared" si="114"/>
        <v>-21.28182224207235</v>
      </c>
      <c r="I182" s="98">
        <f t="shared" si="115"/>
        <v>88515</v>
      </c>
      <c r="J182" s="99">
        <f t="shared" si="116"/>
        <v>-19.43294042688754</v>
      </c>
      <c r="K182" s="100">
        <v>11163</v>
      </c>
      <c r="L182" s="99">
        <f t="shared" si="117"/>
        <v>-19.644399654477397</v>
      </c>
      <c r="M182" s="100">
        <v>13862</v>
      </c>
      <c r="N182" s="99">
        <f t="shared" si="118"/>
        <v>-9.899252518687035</v>
      </c>
      <c r="O182" s="98">
        <f t="shared" si="119"/>
        <v>25025</v>
      </c>
      <c r="P182" s="99">
        <f t="shared" si="120"/>
        <v>-14.523345971240218</v>
      </c>
      <c r="Q182" s="100">
        <v>28550</v>
      </c>
      <c r="R182" s="99">
        <f t="shared" si="121"/>
        <v>-15.419937786994524</v>
      </c>
      <c r="S182" s="16"/>
      <c r="T182" s="11"/>
    </row>
    <row r="183" spans="1:20" ht="17.25" customHeight="1">
      <c r="A183" s="17"/>
      <c r="B183" s="65" t="s">
        <v>63</v>
      </c>
      <c r="C183" s="100">
        <v>138942</v>
      </c>
      <c r="D183" s="99">
        <f t="shared" si="112"/>
        <v>-16.163133790706524</v>
      </c>
      <c r="E183" s="100">
        <v>99549</v>
      </c>
      <c r="F183" s="99">
        <f t="shared" si="113"/>
        <v>-17.847593582887697</v>
      </c>
      <c r="G183" s="100">
        <v>4020</v>
      </c>
      <c r="H183" s="99">
        <f t="shared" si="114"/>
        <v>-18.672870726279584</v>
      </c>
      <c r="I183" s="98">
        <f t="shared" si="115"/>
        <v>103569</v>
      </c>
      <c r="J183" s="99">
        <f t="shared" si="116"/>
        <v>-17.87993878797009</v>
      </c>
      <c r="K183" s="100">
        <v>18600</v>
      </c>
      <c r="L183" s="99">
        <f t="shared" si="117"/>
        <v>-15.099507029395653</v>
      </c>
      <c r="M183" s="100">
        <v>16773</v>
      </c>
      <c r="N183" s="99">
        <f t="shared" si="118"/>
        <v>-5.247994576883968</v>
      </c>
      <c r="O183" s="98">
        <f t="shared" si="119"/>
        <v>35373</v>
      </c>
      <c r="P183" s="99">
        <f t="shared" si="120"/>
        <v>-10.69679373895481</v>
      </c>
      <c r="Q183" s="100">
        <v>39393</v>
      </c>
      <c r="R183" s="99">
        <f t="shared" si="121"/>
        <v>-11.581711669247866</v>
      </c>
      <c r="S183" s="16"/>
      <c r="T183" s="11"/>
    </row>
    <row r="184" spans="1:20" ht="17.25" customHeight="1">
      <c r="A184" s="17"/>
      <c r="B184" s="70" t="s">
        <v>64</v>
      </c>
      <c r="C184" s="100">
        <v>141031</v>
      </c>
      <c r="D184" s="99">
        <f t="shared" si="112"/>
        <v>-7.231705311626385</v>
      </c>
      <c r="E184" s="100">
        <v>106255</v>
      </c>
      <c r="F184" s="99">
        <f t="shared" si="113"/>
        <v>-8.031402011529082</v>
      </c>
      <c r="G184" s="100">
        <v>3838</v>
      </c>
      <c r="H184" s="99">
        <f t="shared" si="114"/>
        <v>-14.805771365149837</v>
      </c>
      <c r="I184" s="98">
        <f t="shared" si="115"/>
        <v>110093</v>
      </c>
      <c r="J184" s="99">
        <f t="shared" si="116"/>
        <v>-8.285640500170771</v>
      </c>
      <c r="K184" s="100">
        <v>13484</v>
      </c>
      <c r="L184" s="99">
        <f t="shared" si="117"/>
        <v>-12.899683482979142</v>
      </c>
      <c r="M184" s="100">
        <v>17454</v>
      </c>
      <c r="N184" s="99">
        <f t="shared" si="118"/>
        <v>5.749772796122386</v>
      </c>
      <c r="O184" s="98">
        <f t="shared" si="119"/>
        <v>30938</v>
      </c>
      <c r="P184" s="99">
        <f t="shared" si="120"/>
        <v>-3.2764334396298267</v>
      </c>
      <c r="Q184" s="100">
        <v>34776</v>
      </c>
      <c r="R184" s="99">
        <f t="shared" si="121"/>
        <v>-4.6997889890657945</v>
      </c>
      <c r="S184" s="16"/>
      <c r="T184" s="11"/>
    </row>
    <row r="185" spans="1:20" ht="17.25" customHeight="1">
      <c r="A185" s="35"/>
      <c r="B185" s="70" t="s">
        <v>65</v>
      </c>
      <c r="C185" s="100">
        <v>110286</v>
      </c>
      <c r="D185" s="99">
        <f t="shared" si="112"/>
        <v>-5.080515367203432</v>
      </c>
      <c r="E185" s="100">
        <v>83757</v>
      </c>
      <c r="F185" s="99">
        <f t="shared" si="113"/>
        <v>-6.0409234704179795</v>
      </c>
      <c r="G185" s="100">
        <v>2688</v>
      </c>
      <c r="H185" s="99">
        <f t="shared" si="114"/>
        <v>-18.098720292504566</v>
      </c>
      <c r="I185" s="100">
        <f t="shared" si="115"/>
        <v>86445</v>
      </c>
      <c r="J185" s="99">
        <f t="shared" si="116"/>
        <v>-6.469098935341464</v>
      </c>
      <c r="K185" s="100">
        <v>10352</v>
      </c>
      <c r="L185" s="99">
        <f t="shared" si="117"/>
        <v>-6.77233429394812</v>
      </c>
      <c r="M185" s="100">
        <v>13489</v>
      </c>
      <c r="N185" s="99">
        <f t="shared" si="118"/>
        <v>6.539767790853816</v>
      </c>
      <c r="O185" s="100">
        <f t="shared" si="119"/>
        <v>23841</v>
      </c>
      <c r="P185" s="99">
        <f t="shared" si="120"/>
        <v>0.31979802230171117</v>
      </c>
      <c r="Q185" s="100">
        <v>26529</v>
      </c>
      <c r="R185" s="99">
        <f t="shared" si="121"/>
        <v>-1.9151846785225786</v>
      </c>
      <c r="S185" s="16"/>
      <c r="T185" s="11"/>
    </row>
    <row r="186" spans="1:20" ht="17.25" customHeight="1">
      <c r="A186" s="35"/>
      <c r="B186" s="70" t="s">
        <v>66</v>
      </c>
      <c r="C186" s="100">
        <v>156083</v>
      </c>
      <c r="D186" s="99">
        <f t="shared" si="112"/>
        <v>-5.875435697658986</v>
      </c>
      <c r="E186" s="100">
        <v>119743</v>
      </c>
      <c r="F186" s="99">
        <f t="shared" si="113"/>
        <v>-6.332232982368311</v>
      </c>
      <c r="G186" s="100">
        <v>3604</v>
      </c>
      <c r="H186" s="99">
        <f t="shared" si="114"/>
        <v>-20.4766107678729</v>
      </c>
      <c r="I186" s="100">
        <f t="shared" si="115"/>
        <v>123347</v>
      </c>
      <c r="J186" s="99">
        <f t="shared" si="116"/>
        <v>-6.816499206768896</v>
      </c>
      <c r="K186" s="98">
        <v>14516</v>
      </c>
      <c r="L186" s="99">
        <f t="shared" si="117"/>
        <v>-1.7861975642760513</v>
      </c>
      <c r="M186" s="98">
        <v>18220</v>
      </c>
      <c r="N186" s="99">
        <f t="shared" si="118"/>
        <v>-2.441636324694798</v>
      </c>
      <c r="O186" s="100">
        <f t="shared" si="119"/>
        <v>32736</v>
      </c>
      <c r="P186" s="99">
        <f t="shared" si="120"/>
        <v>-2.152080344332859</v>
      </c>
      <c r="Q186" s="100">
        <v>36340</v>
      </c>
      <c r="R186" s="99">
        <f t="shared" si="121"/>
        <v>-4.338212066968509</v>
      </c>
      <c r="S186" s="16"/>
      <c r="T186" s="11"/>
    </row>
    <row r="187" spans="1:20" ht="17.25" customHeight="1">
      <c r="A187" s="17"/>
      <c r="B187" s="70" t="s">
        <v>67</v>
      </c>
      <c r="C187" s="98">
        <v>132541</v>
      </c>
      <c r="D187" s="99">
        <f t="shared" si="112"/>
        <v>-8.870202554970362</v>
      </c>
      <c r="E187" s="98">
        <v>98606</v>
      </c>
      <c r="F187" s="99">
        <f t="shared" si="113"/>
        <v>-12.184739241949273</v>
      </c>
      <c r="G187" s="98">
        <v>3252</v>
      </c>
      <c r="H187" s="99">
        <f t="shared" si="114"/>
        <v>-8.67733782645324</v>
      </c>
      <c r="I187" s="100">
        <f t="shared" si="115"/>
        <v>101858</v>
      </c>
      <c r="J187" s="99">
        <f t="shared" si="116"/>
        <v>-12.076927724883262</v>
      </c>
      <c r="K187" s="98">
        <v>14455</v>
      </c>
      <c r="L187" s="99">
        <f t="shared" si="117"/>
        <v>8.01016214600611</v>
      </c>
      <c r="M187" s="98">
        <v>16228</v>
      </c>
      <c r="N187" s="99">
        <f t="shared" si="118"/>
        <v>0.11104256631708154</v>
      </c>
      <c r="O187" s="100">
        <f t="shared" si="119"/>
        <v>30683</v>
      </c>
      <c r="P187" s="99">
        <f t="shared" si="120"/>
        <v>3.683303483932022</v>
      </c>
      <c r="Q187" s="100">
        <v>33935</v>
      </c>
      <c r="R187" s="99">
        <f t="shared" si="121"/>
        <v>2.355673523556746</v>
      </c>
      <c r="S187" s="16"/>
      <c r="T187" s="11"/>
    </row>
    <row r="188" spans="1:20" ht="17.25" customHeight="1">
      <c r="A188" s="17"/>
      <c r="B188" s="70" t="s">
        <v>68</v>
      </c>
      <c r="C188" s="98">
        <v>143124</v>
      </c>
      <c r="D188" s="99">
        <f t="shared" si="112"/>
        <v>-6.516002612671457</v>
      </c>
      <c r="E188" s="98">
        <v>100271</v>
      </c>
      <c r="F188" s="99">
        <f t="shared" si="113"/>
        <v>-8.174217240400367</v>
      </c>
      <c r="G188" s="98">
        <v>3042</v>
      </c>
      <c r="H188" s="99">
        <f t="shared" si="114"/>
        <v>-8.648648648648646</v>
      </c>
      <c r="I188" s="100">
        <f t="shared" si="115"/>
        <v>103313</v>
      </c>
      <c r="J188" s="99">
        <f t="shared" si="116"/>
        <v>-8.188257040532505</v>
      </c>
      <c r="K188" s="98">
        <v>21818</v>
      </c>
      <c r="L188" s="99">
        <f t="shared" si="117"/>
        <v>-9.148448886112845</v>
      </c>
      <c r="M188" s="98">
        <v>17993</v>
      </c>
      <c r="N188" s="99">
        <f t="shared" si="118"/>
        <v>8.66650561662037</v>
      </c>
      <c r="O188" s="100">
        <f t="shared" si="119"/>
        <v>39811</v>
      </c>
      <c r="P188" s="99">
        <f t="shared" si="120"/>
        <v>-1.8780962709190874</v>
      </c>
      <c r="Q188" s="100">
        <v>42853</v>
      </c>
      <c r="R188" s="99">
        <f t="shared" si="121"/>
        <v>-2.391636106871971</v>
      </c>
      <c r="S188" s="16"/>
      <c r="T188" s="11"/>
    </row>
    <row r="189" spans="1:20" ht="17.25" customHeight="1">
      <c r="A189" s="17"/>
      <c r="B189" s="70" t="s">
        <v>69</v>
      </c>
      <c r="C189" s="98">
        <v>122135</v>
      </c>
      <c r="D189" s="99">
        <f t="shared" si="112"/>
        <v>-0.5172273356683235</v>
      </c>
      <c r="E189" s="98">
        <v>91199</v>
      </c>
      <c r="F189" s="99">
        <f t="shared" si="113"/>
        <v>-2.7304045478300765</v>
      </c>
      <c r="G189" s="98">
        <v>2653</v>
      </c>
      <c r="H189" s="99">
        <f t="shared" si="114"/>
        <v>-11.419031719532555</v>
      </c>
      <c r="I189" s="100">
        <f t="shared" si="115"/>
        <v>93852</v>
      </c>
      <c r="J189" s="99">
        <f t="shared" si="116"/>
        <v>-2.9993591996196614</v>
      </c>
      <c r="K189" s="98">
        <v>10643</v>
      </c>
      <c r="L189" s="99">
        <f t="shared" si="117"/>
        <v>-3.4385773906732027</v>
      </c>
      <c r="M189" s="98">
        <v>17640</v>
      </c>
      <c r="N189" s="99">
        <f t="shared" si="118"/>
        <v>17.64705882352942</v>
      </c>
      <c r="O189" s="100">
        <f t="shared" si="119"/>
        <v>28283</v>
      </c>
      <c r="P189" s="99">
        <f t="shared" si="120"/>
        <v>8.713868388683892</v>
      </c>
      <c r="Q189" s="100">
        <v>30936</v>
      </c>
      <c r="R189" s="99">
        <f t="shared" si="121"/>
        <v>6.6354141532522135</v>
      </c>
      <c r="S189" s="16"/>
      <c r="T189" s="11"/>
    </row>
    <row r="190" spans="1:20" ht="17.25" customHeight="1">
      <c r="A190" s="20"/>
      <c r="B190" s="71" t="s">
        <v>70</v>
      </c>
      <c r="C190" s="102">
        <f>SUM(C178:C189)</f>
        <v>1688171</v>
      </c>
      <c r="D190" s="103">
        <f t="shared" si="112"/>
        <v>-9.71831008512251</v>
      </c>
      <c r="E190" s="104">
        <f>SUM(E178:E189)</f>
        <v>1283429</v>
      </c>
      <c r="F190" s="103">
        <f t="shared" si="113"/>
        <v>-10.059713562708353</v>
      </c>
      <c r="G190" s="104">
        <f>SUM(G178:G189)</f>
        <v>42932</v>
      </c>
      <c r="H190" s="103">
        <f t="shared" si="114"/>
        <v>-16.83390802371082</v>
      </c>
      <c r="I190" s="105">
        <f t="shared" si="115"/>
        <v>1326361</v>
      </c>
      <c r="J190" s="103">
        <f t="shared" si="116"/>
        <v>-10.296219196389018</v>
      </c>
      <c r="K190" s="104">
        <f>SUM(K178:K189)</f>
        <v>167358</v>
      </c>
      <c r="L190" s="103">
        <f t="shared" si="117"/>
        <v>-9.928635243210664</v>
      </c>
      <c r="M190" s="104">
        <f>SUM(M178:M189)</f>
        <v>194452</v>
      </c>
      <c r="N190" s="103">
        <f t="shared" si="118"/>
        <v>-5.369708885276864</v>
      </c>
      <c r="O190" s="105">
        <f t="shared" si="119"/>
        <v>361810</v>
      </c>
      <c r="P190" s="103">
        <f t="shared" si="120"/>
        <v>-7.534526645063025</v>
      </c>
      <c r="Q190" s="105">
        <f>SUM(Q178:Q189)</f>
        <v>404742</v>
      </c>
      <c r="R190" s="103">
        <f t="shared" si="121"/>
        <v>-8.618377382516698</v>
      </c>
      <c r="S190" s="16"/>
      <c r="T190" s="11"/>
    </row>
    <row r="191" spans="1:20" ht="17.2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6"/>
      <c r="T191" s="11"/>
    </row>
    <row r="192" spans="1:20" ht="17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6"/>
      <c r="T192" s="11"/>
    </row>
    <row r="193" spans="1:20" ht="17.25" customHeight="1">
      <c r="A193" s="12"/>
      <c r="B193" s="13"/>
      <c r="C193" s="14" t="s">
        <v>1</v>
      </c>
      <c r="D193" s="14"/>
      <c r="E193" s="14" t="s">
        <v>2</v>
      </c>
      <c r="F193" s="14"/>
      <c r="G193" s="14" t="s">
        <v>3</v>
      </c>
      <c r="H193" s="14"/>
      <c r="I193" s="14" t="s">
        <v>4</v>
      </c>
      <c r="J193" s="14"/>
      <c r="K193" s="14" t="s">
        <v>5</v>
      </c>
      <c r="L193" s="14"/>
      <c r="M193" s="14" t="s">
        <v>6</v>
      </c>
      <c r="N193" s="14"/>
      <c r="O193" s="14" t="s">
        <v>7</v>
      </c>
      <c r="P193" s="14"/>
      <c r="Q193" s="14" t="s">
        <v>8</v>
      </c>
      <c r="R193" s="14"/>
      <c r="S193" s="16"/>
      <c r="T193" s="11"/>
    </row>
    <row r="194" spans="1:20" ht="17.25" customHeight="1">
      <c r="A194" s="17"/>
      <c r="B194" s="18"/>
      <c r="C194" s="79"/>
      <c r="D194" s="80" t="s">
        <v>9</v>
      </c>
      <c r="E194" s="79" t="s">
        <v>10</v>
      </c>
      <c r="F194" s="80" t="s">
        <v>9</v>
      </c>
      <c r="G194" s="79" t="s">
        <v>11</v>
      </c>
      <c r="H194" s="80" t="s">
        <v>9</v>
      </c>
      <c r="I194" s="79" t="s">
        <v>12</v>
      </c>
      <c r="J194" s="80" t="s">
        <v>9</v>
      </c>
      <c r="K194" s="79" t="s">
        <v>13</v>
      </c>
      <c r="L194" s="80" t="s">
        <v>9</v>
      </c>
      <c r="M194" s="79" t="s">
        <v>14</v>
      </c>
      <c r="N194" s="80" t="s">
        <v>9</v>
      </c>
      <c r="O194" s="79" t="s">
        <v>15</v>
      </c>
      <c r="P194" s="80" t="s">
        <v>9</v>
      </c>
      <c r="Q194" s="79" t="s">
        <v>16</v>
      </c>
      <c r="R194" s="80" t="s">
        <v>9</v>
      </c>
      <c r="S194" s="76"/>
      <c r="T194" s="11"/>
    </row>
    <row r="195" spans="1:20" ht="17.25" customHeight="1">
      <c r="A195" s="20"/>
      <c r="B195" s="21" t="s">
        <v>17</v>
      </c>
      <c r="C195" s="81" t="s">
        <v>18</v>
      </c>
      <c r="D195" s="82" t="s">
        <v>19</v>
      </c>
      <c r="E195" s="81" t="s">
        <v>18</v>
      </c>
      <c r="F195" s="82" t="s">
        <v>19</v>
      </c>
      <c r="G195" s="81" t="s">
        <v>18</v>
      </c>
      <c r="H195" s="82" t="s">
        <v>19</v>
      </c>
      <c r="I195" s="81" t="s">
        <v>18</v>
      </c>
      <c r="J195" s="82" t="s">
        <v>19</v>
      </c>
      <c r="K195" s="81" t="s">
        <v>18</v>
      </c>
      <c r="L195" s="82" t="s">
        <v>19</v>
      </c>
      <c r="M195" s="81" t="s">
        <v>18</v>
      </c>
      <c r="N195" s="82" t="s">
        <v>19</v>
      </c>
      <c r="O195" s="81" t="s">
        <v>18</v>
      </c>
      <c r="P195" s="82" t="s">
        <v>19</v>
      </c>
      <c r="Q195" s="81" t="s">
        <v>18</v>
      </c>
      <c r="R195" s="82" t="s">
        <v>19</v>
      </c>
      <c r="S195" s="76"/>
      <c r="T195" s="11"/>
    </row>
    <row r="196" spans="1:20" ht="17.25" customHeight="1">
      <c r="A196" s="12"/>
      <c r="B196" s="61" t="s">
        <v>75</v>
      </c>
      <c r="C196" s="96">
        <v>135004</v>
      </c>
      <c r="D196" s="97" t="s">
        <v>76</v>
      </c>
      <c r="E196" s="96">
        <v>106227</v>
      </c>
      <c r="F196" s="97" t="s">
        <v>77</v>
      </c>
      <c r="G196" s="96">
        <v>3541</v>
      </c>
      <c r="H196" s="97" t="s">
        <v>78</v>
      </c>
      <c r="I196" s="96">
        <f aca="true" t="shared" si="122" ref="I196:I208">SUM((E196+G196))</f>
        <v>109768</v>
      </c>
      <c r="J196" s="97">
        <f aca="true" t="shared" si="123" ref="J196:J208">(SUM((I196/I214))*100)-100</f>
        <v>-1.312619124680836</v>
      </c>
      <c r="K196" s="96">
        <v>11885</v>
      </c>
      <c r="L196" s="108" t="s">
        <v>79</v>
      </c>
      <c r="M196" s="96">
        <v>13351</v>
      </c>
      <c r="N196" s="97" t="s">
        <v>80</v>
      </c>
      <c r="O196" s="96">
        <f aca="true" t="shared" si="124" ref="O196:O208">SUM((K196+M196))</f>
        <v>25236</v>
      </c>
      <c r="P196" s="97">
        <f aca="true" t="shared" si="125" ref="P196:P208">(SUM((O196/O214))*100)-100</f>
        <v>-6.668146011316992</v>
      </c>
      <c r="Q196" s="96">
        <v>28777</v>
      </c>
      <c r="R196" s="97" t="s">
        <v>81</v>
      </c>
      <c r="S196" s="16"/>
      <c r="T196" s="11"/>
    </row>
    <row r="197" spans="1:20" ht="17.25" customHeight="1">
      <c r="A197" s="17"/>
      <c r="B197" s="65" t="s">
        <v>82</v>
      </c>
      <c r="C197" s="98">
        <v>180004</v>
      </c>
      <c r="D197" s="99" t="s">
        <v>83</v>
      </c>
      <c r="E197" s="98">
        <v>142708</v>
      </c>
      <c r="F197" s="99" t="s">
        <v>84</v>
      </c>
      <c r="G197" s="98">
        <v>4845</v>
      </c>
      <c r="H197" s="99" t="s">
        <v>85</v>
      </c>
      <c r="I197" s="98">
        <f t="shared" si="122"/>
        <v>147553</v>
      </c>
      <c r="J197" s="99">
        <f t="shared" si="123"/>
        <v>-0.3262719878948275</v>
      </c>
      <c r="K197" s="98">
        <v>14690</v>
      </c>
      <c r="L197" s="99" t="s">
        <v>86</v>
      </c>
      <c r="M197" s="98">
        <v>17761</v>
      </c>
      <c r="N197" s="99" t="s">
        <v>87</v>
      </c>
      <c r="O197" s="98">
        <f t="shared" si="124"/>
        <v>32451</v>
      </c>
      <c r="P197" s="99">
        <f t="shared" si="125"/>
        <v>-6.303054801640002</v>
      </c>
      <c r="Q197" s="98">
        <v>37296</v>
      </c>
      <c r="R197" s="99" t="s">
        <v>88</v>
      </c>
      <c r="S197" s="16"/>
      <c r="T197" s="11"/>
    </row>
    <row r="198" spans="1:20" ht="17.25" customHeight="1">
      <c r="A198" s="17"/>
      <c r="B198" s="65" t="s">
        <v>39</v>
      </c>
      <c r="C198" s="100">
        <v>258828</v>
      </c>
      <c r="D198" s="99" t="s">
        <v>89</v>
      </c>
      <c r="E198" s="100">
        <v>199031</v>
      </c>
      <c r="F198" s="99" t="s">
        <v>90</v>
      </c>
      <c r="G198" s="100">
        <v>7273</v>
      </c>
      <c r="H198" s="99" t="s">
        <v>91</v>
      </c>
      <c r="I198" s="98">
        <f t="shared" si="122"/>
        <v>206304</v>
      </c>
      <c r="J198" s="99">
        <f t="shared" si="123"/>
        <v>-9.008552059948215</v>
      </c>
      <c r="K198" s="100">
        <v>20367</v>
      </c>
      <c r="L198" s="99" t="s">
        <v>92</v>
      </c>
      <c r="M198" s="100">
        <v>32157</v>
      </c>
      <c r="N198" s="99" t="s">
        <v>93</v>
      </c>
      <c r="O198" s="98">
        <f t="shared" si="124"/>
        <v>52524</v>
      </c>
      <c r="P198" s="99">
        <f t="shared" si="125"/>
        <v>-0.7970384920485003</v>
      </c>
      <c r="Q198" s="100">
        <f>SUM(((G198+K198)+M198))</f>
        <v>59797</v>
      </c>
      <c r="R198" s="99" t="s">
        <v>94</v>
      </c>
      <c r="S198" s="16"/>
      <c r="T198" s="11"/>
    </row>
    <row r="199" spans="1:20" ht="17.25" customHeight="1">
      <c r="A199" s="17"/>
      <c r="B199" s="65" t="s">
        <v>61</v>
      </c>
      <c r="C199" s="101">
        <v>135834</v>
      </c>
      <c r="D199" s="99" t="s">
        <v>95</v>
      </c>
      <c r="E199" s="101">
        <v>104692</v>
      </c>
      <c r="F199" s="99" t="s">
        <v>96</v>
      </c>
      <c r="G199" s="101">
        <v>4337</v>
      </c>
      <c r="H199" s="99" t="s">
        <v>97</v>
      </c>
      <c r="I199" s="98">
        <f t="shared" si="122"/>
        <v>109029</v>
      </c>
      <c r="J199" s="99">
        <f t="shared" si="123"/>
        <v>-1.9047019235959795</v>
      </c>
      <c r="K199" s="100">
        <v>13279</v>
      </c>
      <c r="L199" s="99">
        <v>0</v>
      </c>
      <c r="M199" s="100">
        <v>13526</v>
      </c>
      <c r="N199" s="99" t="s">
        <v>97</v>
      </c>
      <c r="O199" s="98">
        <f t="shared" si="124"/>
        <v>26805</v>
      </c>
      <c r="P199" s="99">
        <f t="shared" si="125"/>
        <v>-6.39731815483465</v>
      </c>
      <c r="Q199" s="100">
        <v>31142</v>
      </c>
      <c r="R199" s="99" t="s">
        <v>98</v>
      </c>
      <c r="S199" s="16"/>
      <c r="T199" s="11"/>
    </row>
    <row r="200" spans="1:20" ht="17.25" customHeight="1">
      <c r="A200" s="17"/>
      <c r="B200" s="65" t="s">
        <v>62</v>
      </c>
      <c r="C200" s="100">
        <v>139142</v>
      </c>
      <c r="D200" s="99" t="s">
        <v>95</v>
      </c>
      <c r="E200" s="100">
        <v>105387</v>
      </c>
      <c r="F200" s="99" t="s">
        <v>99</v>
      </c>
      <c r="G200" s="100">
        <v>4478</v>
      </c>
      <c r="H200" s="99" t="s">
        <v>100</v>
      </c>
      <c r="I200" s="98">
        <f t="shared" si="122"/>
        <v>109865</v>
      </c>
      <c r="J200" s="99">
        <f t="shared" si="123"/>
        <v>-2.2388126106726247</v>
      </c>
      <c r="K200" s="100">
        <v>13892</v>
      </c>
      <c r="L200" s="99" t="s">
        <v>101</v>
      </c>
      <c r="M200" s="100">
        <v>15385</v>
      </c>
      <c r="N200" s="99" t="s">
        <v>102</v>
      </c>
      <c r="O200" s="98">
        <f t="shared" si="124"/>
        <v>29277</v>
      </c>
      <c r="P200" s="99">
        <f t="shared" si="125"/>
        <v>-4.876860094872953</v>
      </c>
      <c r="Q200" s="100">
        <v>33755</v>
      </c>
      <c r="R200" s="99" t="s">
        <v>103</v>
      </c>
      <c r="S200" s="16"/>
      <c r="T200" s="11"/>
    </row>
    <row r="201" spans="1:20" ht="17.25" customHeight="1">
      <c r="A201" s="17"/>
      <c r="B201" s="65" t="s">
        <v>63</v>
      </c>
      <c r="C201" s="101">
        <v>165729</v>
      </c>
      <c r="D201" s="99" t="s">
        <v>95</v>
      </c>
      <c r="E201" s="101">
        <v>121176</v>
      </c>
      <c r="F201" s="109" t="s">
        <v>104</v>
      </c>
      <c r="G201" s="101">
        <v>4943</v>
      </c>
      <c r="H201" s="99" t="s">
        <v>105</v>
      </c>
      <c r="I201" s="98">
        <f t="shared" si="122"/>
        <v>126119</v>
      </c>
      <c r="J201" s="99">
        <f t="shared" si="123"/>
        <v>-3.593487234367828</v>
      </c>
      <c r="K201" s="101">
        <v>21908</v>
      </c>
      <c r="L201" s="109" t="s">
        <v>106</v>
      </c>
      <c r="M201" s="101">
        <v>17702</v>
      </c>
      <c r="N201" s="109" t="s">
        <v>107</v>
      </c>
      <c r="O201" s="100">
        <f t="shared" si="124"/>
        <v>39610</v>
      </c>
      <c r="P201" s="99">
        <f t="shared" si="125"/>
        <v>-0.23926457624983755</v>
      </c>
      <c r="Q201" s="100">
        <v>44553</v>
      </c>
      <c r="R201" s="99">
        <v>0</v>
      </c>
      <c r="S201" s="16"/>
      <c r="T201" s="11"/>
    </row>
    <row r="202" spans="1:20" ht="17.25" customHeight="1">
      <c r="A202" s="17"/>
      <c r="B202" s="70" t="s">
        <v>64</v>
      </c>
      <c r="C202" s="100">
        <v>152025</v>
      </c>
      <c r="D202" s="99" t="s">
        <v>108</v>
      </c>
      <c r="E202" s="110">
        <v>115534</v>
      </c>
      <c r="F202" s="99" t="s">
        <v>109</v>
      </c>
      <c r="G202" s="100">
        <v>4505</v>
      </c>
      <c r="H202" s="99" t="s">
        <v>110</v>
      </c>
      <c r="I202" s="98">
        <f t="shared" si="122"/>
        <v>120039</v>
      </c>
      <c r="J202" s="99">
        <f t="shared" si="123"/>
        <v>1.5489645370871727</v>
      </c>
      <c r="K202" s="100">
        <v>15481</v>
      </c>
      <c r="L202" s="99" t="s">
        <v>111</v>
      </c>
      <c r="M202" s="100">
        <v>16505</v>
      </c>
      <c r="N202" s="99" t="s">
        <v>112</v>
      </c>
      <c r="O202" s="100">
        <f t="shared" si="124"/>
        <v>31986</v>
      </c>
      <c r="P202" s="99">
        <f t="shared" si="125"/>
        <v>-4.961968148324232</v>
      </c>
      <c r="Q202" s="100">
        <v>36491</v>
      </c>
      <c r="R202" s="99" t="s">
        <v>88</v>
      </c>
      <c r="S202" s="16"/>
      <c r="T202" s="11"/>
    </row>
    <row r="203" spans="1:20" ht="17.25" customHeight="1">
      <c r="A203" s="35"/>
      <c r="B203" s="70" t="s">
        <v>65</v>
      </c>
      <c r="C203" s="100">
        <v>116189</v>
      </c>
      <c r="D203" s="99" t="s">
        <v>95</v>
      </c>
      <c r="E203" s="100">
        <v>89142</v>
      </c>
      <c r="F203" s="99" t="s">
        <v>113</v>
      </c>
      <c r="G203" s="100">
        <v>3282</v>
      </c>
      <c r="H203" s="99" t="s">
        <v>114</v>
      </c>
      <c r="I203" s="100">
        <f t="shared" si="122"/>
        <v>92424</v>
      </c>
      <c r="J203" s="99">
        <f t="shared" si="123"/>
        <v>1.628492572270531</v>
      </c>
      <c r="K203" s="100">
        <v>11104</v>
      </c>
      <c r="L203" s="109" t="s">
        <v>115</v>
      </c>
      <c r="M203" s="100">
        <v>12661</v>
      </c>
      <c r="N203" s="99" t="s">
        <v>116</v>
      </c>
      <c r="O203" s="100">
        <f t="shared" si="124"/>
        <v>23765</v>
      </c>
      <c r="P203" s="99">
        <f t="shared" si="125"/>
        <v>-16.978165938864635</v>
      </c>
      <c r="Q203" s="100">
        <v>27047</v>
      </c>
      <c r="R203" s="109" t="s">
        <v>117</v>
      </c>
      <c r="S203" s="16"/>
      <c r="T203" s="11"/>
    </row>
    <row r="204" spans="1:20" ht="17.25" customHeight="1">
      <c r="A204" s="35"/>
      <c r="B204" s="70" t="s">
        <v>66</v>
      </c>
      <c r="C204" s="100">
        <v>165826</v>
      </c>
      <c r="D204" s="99" t="s">
        <v>79</v>
      </c>
      <c r="E204" s="100">
        <v>127838</v>
      </c>
      <c r="F204" s="99" t="s">
        <v>118</v>
      </c>
      <c r="G204" s="100">
        <v>4532</v>
      </c>
      <c r="H204" s="99" t="s">
        <v>119</v>
      </c>
      <c r="I204" s="100">
        <f t="shared" si="122"/>
        <v>132370</v>
      </c>
      <c r="J204" s="99">
        <f t="shared" si="123"/>
        <v>-2.387044916560356</v>
      </c>
      <c r="K204" s="98">
        <v>14780</v>
      </c>
      <c r="L204" s="99" t="s">
        <v>100</v>
      </c>
      <c r="M204" s="98">
        <v>18676</v>
      </c>
      <c r="N204" s="99" t="s">
        <v>120</v>
      </c>
      <c r="O204" s="100">
        <f t="shared" si="124"/>
        <v>33456</v>
      </c>
      <c r="P204" s="99">
        <f t="shared" si="125"/>
        <v>-6.620520263481083</v>
      </c>
      <c r="Q204" s="100">
        <v>37988</v>
      </c>
      <c r="R204" s="99" t="s">
        <v>89</v>
      </c>
      <c r="S204" s="16"/>
      <c r="T204" s="11"/>
    </row>
    <row r="205" spans="1:20" ht="17.25" customHeight="1">
      <c r="A205" s="17"/>
      <c r="B205" s="70" t="s">
        <v>67</v>
      </c>
      <c r="C205" s="98">
        <v>145442</v>
      </c>
      <c r="D205" s="99" t="s">
        <v>121</v>
      </c>
      <c r="E205" s="98">
        <v>112288</v>
      </c>
      <c r="F205" s="99" t="s">
        <v>122</v>
      </c>
      <c r="G205" s="98">
        <v>3561</v>
      </c>
      <c r="H205" s="99" t="s">
        <v>123</v>
      </c>
      <c r="I205" s="100">
        <f t="shared" si="122"/>
        <v>115849</v>
      </c>
      <c r="J205" s="99">
        <f t="shared" si="123"/>
        <v>9.203940236602719</v>
      </c>
      <c r="K205" s="98">
        <v>13383</v>
      </c>
      <c r="L205" s="99" t="s">
        <v>96</v>
      </c>
      <c r="M205" s="98">
        <v>16210</v>
      </c>
      <c r="N205" s="109" t="s">
        <v>124</v>
      </c>
      <c r="O205" s="100">
        <f t="shared" si="124"/>
        <v>29593</v>
      </c>
      <c r="P205" s="99">
        <f t="shared" si="125"/>
        <v>-4.257659581351717</v>
      </c>
      <c r="Q205" s="100">
        <v>33154</v>
      </c>
      <c r="R205" s="99" t="s">
        <v>100</v>
      </c>
      <c r="S205" s="16"/>
      <c r="T205" s="11"/>
    </row>
    <row r="206" spans="1:20" ht="17.25" customHeight="1">
      <c r="A206" s="17"/>
      <c r="B206" s="70" t="s">
        <v>68</v>
      </c>
      <c r="C206" s="98">
        <v>153100</v>
      </c>
      <c r="D206" s="99" t="s">
        <v>125</v>
      </c>
      <c r="E206" s="98">
        <v>109197</v>
      </c>
      <c r="F206" s="109" t="s">
        <v>126</v>
      </c>
      <c r="G206" s="98">
        <v>3330</v>
      </c>
      <c r="H206" s="99" t="s">
        <v>127</v>
      </c>
      <c r="I206" s="100">
        <f t="shared" si="122"/>
        <v>112527</v>
      </c>
      <c r="J206" s="99">
        <f t="shared" si="123"/>
        <v>2.3130847494612823</v>
      </c>
      <c r="K206" s="98">
        <v>24015</v>
      </c>
      <c r="L206" s="109" t="s">
        <v>120</v>
      </c>
      <c r="M206" s="98">
        <v>16558</v>
      </c>
      <c r="N206" s="99" t="s">
        <v>92</v>
      </c>
      <c r="O206" s="100">
        <f t="shared" si="124"/>
        <v>40573</v>
      </c>
      <c r="P206" s="99">
        <f t="shared" si="125"/>
        <v>-8.307532373612958</v>
      </c>
      <c r="Q206" s="100">
        <v>43903</v>
      </c>
      <c r="R206" s="109" t="s">
        <v>92</v>
      </c>
      <c r="S206" s="16"/>
      <c r="T206" s="11"/>
    </row>
    <row r="207" spans="1:20" ht="17.25" customHeight="1">
      <c r="A207" s="17"/>
      <c r="B207" s="70" t="s">
        <v>69</v>
      </c>
      <c r="C207" s="98">
        <v>122770</v>
      </c>
      <c r="D207" s="99" t="s">
        <v>128</v>
      </c>
      <c r="E207" s="98">
        <v>93759</v>
      </c>
      <c r="F207" s="99" t="s">
        <v>129</v>
      </c>
      <c r="G207" s="98">
        <v>2995</v>
      </c>
      <c r="H207" s="99" t="s">
        <v>130</v>
      </c>
      <c r="I207" s="98">
        <f t="shared" si="122"/>
        <v>96754</v>
      </c>
      <c r="J207" s="99">
        <f t="shared" si="123"/>
        <v>-6.471788030817123</v>
      </c>
      <c r="K207" s="98">
        <v>11022</v>
      </c>
      <c r="L207" s="99">
        <f aca="true" t="shared" si="126" ref="L207:L208">(SUM((K207/K225))*100)-100</f>
        <v>-11.519627518664194</v>
      </c>
      <c r="M207" s="98">
        <v>14994</v>
      </c>
      <c r="N207" s="99">
        <f aca="true" t="shared" si="127" ref="N207:N208">(SUM((M207/M225))*100)-100</f>
        <v>-4.745568896512296</v>
      </c>
      <c r="O207" s="98">
        <f t="shared" si="124"/>
        <v>26016</v>
      </c>
      <c r="P207" s="99">
        <f t="shared" si="125"/>
        <v>-7.738137456557197</v>
      </c>
      <c r="Q207" s="98">
        <v>29011</v>
      </c>
      <c r="R207" s="99">
        <f aca="true" t="shared" si="128" ref="R207:R208">(SUM((Q207/Q225))*100)-100</f>
        <v>-8.922236524032286</v>
      </c>
      <c r="S207" s="16"/>
      <c r="T207" s="11"/>
    </row>
    <row r="208" spans="1:20" ht="17.25" customHeight="1">
      <c r="A208" s="20"/>
      <c r="B208" s="71" t="s">
        <v>70</v>
      </c>
      <c r="C208" s="102">
        <f>SUM(C196:C207)</f>
        <v>1869893</v>
      </c>
      <c r="D208" s="111">
        <v>-2.6</v>
      </c>
      <c r="E208" s="102">
        <f>SUM(E196:E207)</f>
        <v>1426979</v>
      </c>
      <c r="F208" s="111" t="s">
        <v>96</v>
      </c>
      <c r="G208" s="102">
        <f>SUM(G196:G207)</f>
        <v>51622</v>
      </c>
      <c r="H208" s="112" t="s">
        <v>131</v>
      </c>
      <c r="I208" s="113">
        <f t="shared" si="122"/>
        <v>1478601</v>
      </c>
      <c r="J208" s="103">
        <f t="shared" si="123"/>
        <v>-1.7289472722257955</v>
      </c>
      <c r="K208" s="102">
        <f>SUM(K196:K207)</f>
        <v>185806</v>
      </c>
      <c r="L208" s="103">
        <f t="shared" si="126"/>
        <v>-5.22036319118547</v>
      </c>
      <c r="M208" s="114">
        <f>SUM(M196:M207)</f>
        <v>205486</v>
      </c>
      <c r="N208" s="115">
        <f t="shared" si="127"/>
        <v>-6.2409884835100655</v>
      </c>
      <c r="O208" s="102">
        <f t="shared" si="124"/>
        <v>391292</v>
      </c>
      <c r="P208" s="103">
        <f t="shared" si="125"/>
        <v>-5.759096733172129</v>
      </c>
      <c r="Q208" s="102">
        <f>SUM(Q196:Q207)</f>
        <v>442914</v>
      </c>
      <c r="R208" s="103">
        <f t="shared" si="128"/>
        <v>-6.303824942406905</v>
      </c>
      <c r="S208" s="16"/>
      <c r="T208" s="11"/>
    </row>
    <row r="209" spans="1:20" ht="17.25" customHeight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6"/>
      <c r="T209" s="11"/>
    </row>
    <row r="210" spans="1:20" ht="17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6"/>
      <c r="T210" s="11"/>
    </row>
    <row r="211" spans="1:20" ht="17.25" customHeight="1">
      <c r="A211" s="12"/>
      <c r="B211" s="13"/>
      <c r="C211" s="14" t="s">
        <v>1</v>
      </c>
      <c r="D211" s="14"/>
      <c r="E211" s="14" t="s">
        <v>2</v>
      </c>
      <c r="F211" s="14"/>
      <c r="G211" s="14" t="s">
        <v>3</v>
      </c>
      <c r="H211" s="14"/>
      <c r="I211" s="14" t="s">
        <v>4</v>
      </c>
      <c r="J211" s="14"/>
      <c r="K211" s="14" t="s">
        <v>5</v>
      </c>
      <c r="L211" s="14"/>
      <c r="M211" s="14" t="s">
        <v>6</v>
      </c>
      <c r="N211" s="14"/>
      <c r="O211" s="14" t="s">
        <v>7</v>
      </c>
      <c r="P211" s="14"/>
      <c r="Q211" s="14" t="s">
        <v>8</v>
      </c>
      <c r="R211" s="14"/>
      <c r="S211" s="16"/>
      <c r="T211" s="11"/>
    </row>
    <row r="212" spans="1:20" ht="17.25" customHeight="1">
      <c r="A212" s="17"/>
      <c r="B212" s="18"/>
      <c r="C212" s="79"/>
      <c r="D212" s="80" t="s">
        <v>9</v>
      </c>
      <c r="E212" s="79" t="s">
        <v>10</v>
      </c>
      <c r="F212" s="80" t="s">
        <v>9</v>
      </c>
      <c r="G212" s="79" t="s">
        <v>11</v>
      </c>
      <c r="H212" s="80" t="s">
        <v>9</v>
      </c>
      <c r="I212" s="79" t="s">
        <v>12</v>
      </c>
      <c r="J212" s="80" t="s">
        <v>9</v>
      </c>
      <c r="K212" s="79" t="s">
        <v>13</v>
      </c>
      <c r="L212" s="80" t="s">
        <v>9</v>
      </c>
      <c r="M212" s="79" t="s">
        <v>14</v>
      </c>
      <c r="N212" s="80" t="s">
        <v>9</v>
      </c>
      <c r="O212" s="79" t="s">
        <v>15</v>
      </c>
      <c r="P212" s="80" t="s">
        <v>9</v>
      </c>
      <c r="Q212" s="79" t="s">
        <v>16</v>
      </c>
      <c r="R212" s="80" t="s">
        <v>9</v>
      </c>
      <c r="S212" s="76"/>
      <c r="T212" s="11"/>
    </row>
    <row r="213" spans="1:20" ht="17.25" customHeight="1">
      <c r="A213" s="20"/>
      <c r="B213" s="21" t="s">
        <v>17</v>
      </c>
      <c r="C213" s="81" t="s">
        <v>18</v>
      </c>
      <c r="D213" s="82" t="s">
        <v>19</v>
      </c>
      <c r="E213" s="81" t="s">
        <v>18</v>
      </c>
      <c r="F213" s="82" t="s">
        <v>19</v>
      </c>
      <c r="G213" s="81" t="s">
        <v>18</v>
      </c>
      <c r="H213" s="82" t="s">
        <v>19</v>
      </c>
      <c r="I213" s="81" t="s">
        <v>18</v>
      </c>
      <c r="J213" s="82" t="s">
        <v>19</v>
      </c>
      <c r="K213" s="81" t="s">
        <v>18</v>
      </c>
      <c r="L213" s="82" t="s">
        <v>19</v>
      </c>
      <c r="M213" s="81" t="s">
        <v>18</v>
      </c>
      <c r="N213" s="82" t="s">
        <v>19</v>
      </c>
      <c r="O213" s="81" t="s">
        <v>18</v>
      </c>
      <c r="P213" s="82" t="s">
        <v>19</v>
      </c>
      <c r="Q213" s="81" t="s">
        <v>18</v>
      </c>
      <c r="R213" s="82" t="s">
        <v>19</v>
      </c>
      <c r="S213" s="76"/>
      <c r="T213" s="11"/>
    </row>
    <row r="214" spans="1:20" ht="17.25" customHeight="1">
      <c r="A214" s="12"/>
      <c r="B214" s="61" t="s">
        <v>132</v>
      </c>
      <c r="C214" s="96">
        <v>138267</v>
      </c>
      <c r="D214" s="97" t="s">
        <v>133</v>
      </c>
      <c r="E214" s="96">
        <v>107302</v>
      </c>
      <c r="F214" s="97" t="s">
        <v>134</v>
      </c>
      <c r="G214" s="96">
        <v>3926</v>
      </c>
      <c r="H214" s="97" t="s">
        <v>135</v>
      </c>
      <c r="I214" s="96">
        <f aca="true" t="shared" si="129" ref="I214:I225">SUM((E214+G214))</f>
        <v>111228</v>
      </c>
      <c r="J214" s="97" t="s">
        <v>136</v>
      </c>
      <c r="K214" s="96">
        <v>12287</v>
      </c>
      <c r="L214" s="108" t="s">
        <v>79</v>
      </c>
      <c r="M214" s="96">
        <v>14752</v>
      </c>
      <c r="N214" s="97" t="s">
        <v>137</v>
      </c>
      <c r="O214" s="96">
        <f aca="true" t="shared" si="130" ref="O214:O225">SUM((K214+M214))</f>
        <v>27039</v>
      </c>
      <c r="P214" s="97" t="s">
        <v>138</v>
      </c>
      <c r="Q214" s="96">
        <v>30965</v>
      </c>
      <c r="R214" s="97" t="s">
        <v>98</v>
      </c>
      <c r="S214" s="16"/>
      <c r="T214" s="11"/>
    </row>
    <row r="215" spans="1:20" ht="17.25" customHeight="1">
      <c r="A215" s="17"/>
      <c r="B215" s="65" t="s">
        <v>139</v>
      </c>
      <c r="C215" s="100">
        <v>182670</v>
      </c>
      <c r="D215" s="99" t="s">
        <v>140</v>
      </c>
      <c r="E215" s="100">
        <v>143108</v>
      </c>
      <c r="F215" s="99" t="s">
        <v>141</v>
      </c>
      <c r="G215" s="100">
        <v>4928</v>
      </c>
      <c r="H215" s="99" t="s">
        <v>142</v>
      </c>
      <c r="I215" s="98">
        <f t="shared" si="129"/>
        <v>148036</v>
      </c>
      <c r="J215" s="99" t="s">
        <v>143</v>
      </c>
      <c r="K215" s="100">
        <v>15080</v>
      </c>
      <c r="L215" s="99" t="s">
        <v>91</v>
      </c>
      <c r="M215" s="100">
        <v>19554</v>
      </c>
      <c r="N215" s="99" t="s">
        <v>144</v>
      </c>
      <c r="O215" s="98">
        <f t="shared" si="130"/>
        <v>34634</v>
      </c>
      <c r="P215" s="99" t="s">
        <v>145</v>
      </c>
      <c r="Q215" s="100">
        <v>39562</v>
      </c>
      <c r="R215" s="99" t="s">
        <v>116</v>
      </c>
      <c r="S215" s="16"/>
      <c r="T215" s="11"/>
    </row>
    <row r="216" spans="1:20" ht="17.25" customHeight="1">
      <c r="A216" s="17"/>
      <c r="B216" s="65" t="s">
        <v>39</v>
      </c>
      <c r="C216" s="100">
        <v>279675</v>
      </c>
      <c r="D216" s="99" t="s">
        <v>146</v>
      </c>
      <c r="E216" s="100">
        <v>218911</v>
      </c>
      <c r="F216" s="99" t="s">
        <v>147</v>
      </c>
      <c r="G216" s="100">
        <v>7818</v>
      </c>
      <c r="H216" s="99" t="s">
        <v>148</v>
      </c>
      <c r="I216" s="98">
        <f t="shared" si="129"/>
        <v>226729</v>
      </c>
      <c r="J216" s="99" t="s">
        <v>149</v>
      </c>
      <c r="K216" s="100">
        <v>22526</v>
      </c>
      <c r="L216" s="99" t="s">
        <v>89</v>
      </c>
      <c r="M216" s="100">
        <v>30420</v>
      </c>
      <c r="N216" s="99" t="s">
        <v>150</v>
      </c>
      <c r="O216" s="98">
        <f t="shared" si="130"/>
        <v>52946</v>
      </c>
      <c r="P216" s="99" t="s">
        <v>145</v>
      </c>
      <c r="Q216" s="100">
        <v>60764</v>
      </c>
      <c r="R216" s="99" t="s">
        <v>151</v>
      </c>
      <c r="S216" s="16"/>
      <c r="T216" s="11"/>
    </row>
    <row r="217" spans="1:20" ht="17.25" customHeight="1">
      <c r="A217" s="17"/>
      <c r="B217" s="65" t="s">
        <v>61</v>
      </c>
      <c r="C217" s="101">
        <v>139783</v>
      </c>
      <c r="D217" s="99" t="s">
        <v>138</v>
      </c>
      <c r="E217" s="101">
        <v>106225</v>
      </c>
      <c r="F217" s="99" t="s">
        <v>152</v>
      </c>
      <c r="G217" s="101">
        <v>4921</v>
      </c>
      <c r="H217" s="99" t="s">
        <v>153</v>
      </c>
      <c r="I217" s="100">
        <f t="shared" si="129"/>
        <v>111146</v>
      </c>
      <c r="J217" s="99" t="s">
        <v>154</v>
      </c>
      <c r="K217" s="100">
        <v>13283</v>
      </c>
      <c r="L217" s="99" t="s">
        <v>120</v>
      </c>
      <c r="M217" s="100">
        <v>15354</v>
      </c>
      <c r="N217" s="99" t="s">
        <v>151</v>
      </c>
      <c r="O217" s="100">
        <f t="shared" si="130"/>
        <v>28637</v>
      </c>
      <c r="P217" s="99" t="s">
        <v>155</v>
      </c>
      <c r="Q217" s="100">
        <v>33558</v>
      </c>
      <c r="R217" s="99" t="s">
        <v>156</v>
      </c>
      <c r="S217" s="16"/>
      <c r="T217" s="11"/>
    </row>
    <row r="218" spans="1:20" ht="17.25" customHeight="1">
      <c r="A218" s="17"/>
      <c r="B218" s="65" t="s">
        <v>62</v>
      </c>
      <c r="C218" s="100">
        <v>143159</v>
      </c>
      <c r="D218" s="99" t="s">
        <v>157</v>
      </c>
      <c r="E218" s="100">
        <v>107639</v>
      </c>
      <c r="F218" s="99" t="s">
        <v>158</v>
      </c>
      <c r="G218" s="100">
        <v>4742</v>
      </c>
      <c r="H218" s="99" t="s">
        <v>159</v>
      </c>
      <c r="I218" s="100">
        <f t="shared" si="129"/>
        <v>112381</v>
      </c>
      <c r="J218" s="99" t="s">
        <v>160</v>
      </c>
      <c r="K218" s="100">
        <v>14279</v>
      </c>
      <c r="L218" s="99" t="s">
        <v>154</v>
      </c>
      <c r="M218" s="100">
        <v>16499</v>
      </c>
      <c r="N218" s="99" t="s">
        <v>120</v>
      </c>
      <c r="O218" s="100">
        <f t="shared" si="130"/>
        <v>30778</v>
      </c>
      <c r="P218" s="99" t="s">
        <v>124</v>
      </c>
      <c r="Q218" s="100">
        <v>35520</v>
      </c>
      <c r="R218" s="99" t="s">
        <v>87</v>
      </c>
      <c r="S218" s="16"/>
      <c r="T218" s="11"/>
    </row>
    <row r="219" spans="1:20" ht="17.25" customHeight="1">
      <c r="A219" s="17"/>
      <c r="B219" s="65" t="s">
        <v>63</v>
      </c>
      <c r="C219" s="101">
        <v>170525</v>
      </c>
      <c r="D219" s="99" t="s">
        <v>107</v>
      </c>
      <c r="E219" s="101">
        <v>125956</v>
      </c>
      <c r="F219" s="109" t="s">
        <v>161</v>
      </c>
      <c r="G219" s="101">
        <v>4864</v>
      </c>
      <c r="H219" s="99" t="s">
        <v>162</v>
      </c>
      <c r="I219" s="100">
        <f t="shared" si="129"/>
        <v>130820</v>
      </c>
      <c r="J219" s="99" t="s">
        <v>88</v>
      </c>
      <c r="K219" s="101">
        <v>20850</v>
      </c>
      <c r="L219" s="109" t="s">
        <v>99</v>
      </c>
      <c r="M219" s="101">
        <v>18855</v>
      </c>
      <c r="N219" s="109" t="s">
        <v>163</v>
      </c>
      <c r="O219" s="100">
        <f t="shared" si="130"/>
        <v>39705</v>
      </c>
      <c r="P219" s="99" t="s">
        <v>164</v>
      </c>
      <c r="Q219" s="100">
        <v>44569</v>
      </c>
      <c r="R219" s="99" t="s">
        <v>165</v>
      </c>
      <c r="S219" s="16"/>
      <c r="T219" s="11"/>
    </row>
    <row r="220" spans="1:20" ht="17.25" customHeight="1">
      <c r="A220" s="17"/>
      <c r="B220" s="70" t="s">
        <v>64</v>
      </c>
      <c r="C220" s="100">
        <v>151864</v>
      </c>
      <c r="D220" s="99" t="s">
        <v>97</v>
      </c>
      <c r="E220" s="110">
        <v>113177</v>
      </c>
      <c r="F220" s="99" t="s">
        <v>97</v>
      </c>
      <c r="G220" s="100">
        <v>5031</v>
      </c>
      <c r="H220" s="99" t="s">
        <v>166</v>
      </c>
      <c r="I220" s="100">
        <f t="shared" si="129"/>
        <v>118208</v>
      </c>
      <c r="J220" s="99" t="s">
        <v>151</v>
      </c>
      <c r="K220" s="100">
        <v>15372</v>
      </c>
      <c r="L220" s="99" t="s">
        <v>167</v>
      </c>
      <c r="M220" s="100">
        <v>18284</v>
      </c>
      <c r="N220" s="99" t="s">
        <v>168</v>
      </c>
      <c r="O220" s="100">
        <f t="shared" si="130"/>
        <v>33656</v>
      </c>
      <c r="P220" s="99" t="s">
        <v>156</v>
      </c>
      <c r="Q220" s="100">
        <v>38687</v>
      </c>
      <c r="R220" s="99" t="s">
        <v>97</v>
      </c>
      <c r="S220" s="16"/>
      <c r="T220" s="11"/>
    </row>
    <row r="221" spans="1:20" ht="17.25" customHeight="1">
      <c r="A221" s="35"/>
      <c r="B221" s="70" t="s">
        <v>65</v>
      </c>
      <c r="C221" s="100">
        <v>119568</v>
      </c>
      <c r="D221" s="99" t="s">
        <v>88</v>
      </c>
      <c r="E221" s="100">
        <v>87092</v>
      </c>
      <c r="F221" s="99" t="s">
        <v>169</v>
      </c>
      <c r="G221" s="100">
        <v>3851</v>
      </c>
      <c r="H221" s="99" t="s">
        <v>170</v>
      </c>
      <c r="I221" s="100">
        <f t="shared" si="129"/>
        <v>90943</v>
      </c>
      <c r="J221" s="99" t="s">
        <v>171</v>
      </c>
      <c r="K221" s="100">
        <v>14749</v>
      </c>
      <c r="L221" s="109" t="s">
        <v>172</v>
      </c>
      <c r="M221" s="100">
        <v>13876</v>
      </c>
      <c r="N221" s="99" t="s">
        <v>110</v>
      </c>
      <c r="O221" s="100">
        <f t="shared" si="130"/>
        <v>28625</v>
      </c>
      <c r="P221" s="109" t="s">
        <v>109</v>
      </c>
      <c r="Q221" s="100">
        <v>32476</v>
      </c>
      <c r="R221" s="109" t="s">
        <v>173</v>
      </c>
      <c r="S221" s="16"/>
      <c r="T221" s="11"/>
    </row>
    <row r="222" spans="1:20" ht="17.25" customHeight="1">
      <c r="A222" s="35"/>
      <c r="B222" s="70" t="s">
        <v>66</v>
      </c>
      <c r="C222" s="100">
        <v>171435</v>
      </c>
      <c r="D222" s="99" t="s">
        <v>174</v>
      </c>
      <c r="E222" s="100">
        <v>130361</v>
      </c>
      <c r="F222" s="99" t="s">
        <v>175</v>
      </c>
      <c r="G222" s="100">
        <v>5246</v>
      </c>
      <c r="H222" s="99" t="s">
        <v>135</v>
      </c>
      <c r="I222" s="100">
        <f t="shared" si="129"/>
        <v>135607</v>
      </c>
      <c r="J222" s="99" t="s">
        <v>88</v>
      </c>
      <c r="K222" s="98">
        <v>15659</v>
      </c>
      <c r="L222" s="99" t="s">
        <v>174</v>
      </c>
      <c r="M222" s="98">
        <v>20169</v>
      </c>
      <c r="N222" s="99" t="s">
        <v>176</v>
      </c>
      <c r="O222" s="100">
        <f t="shared" si="130"/>
        <v>35828</v>
      </c>
      <c r="P222" s="99" t="s">
        <v>177</v>
      </c>
      <c r="Q222" s="100">
        <v>41074</v>
      </c>
      <c r="R222" s="99" t="s">
        <v>178</v>
      </c>
      <c r="S222" s="16"/>
      <c r="T222" s="11"/>
    </row>
    <row r="223" spans="1:20" ht="17.25" customHeight="1">
      <c r="A223" s="17"/>
      <c r="B223" s="70" t="s">
        <v>67</v>
      </c>
      <c r="C223" s="98">
        <v>136994</v>
      </c>
      <c r="D223" s="99" t="s">
        <v>164</v>
      </c>
      <c r="E223" s="98">
        <v>101857</v>
      </c>
      <c r="F223" s="99" t="s">
        <v>167</v>
      </c>
      <c r="G223" s="98">
        <v>4228</v>
      </c>
      <c r="H223" s="99" t="s">
        <v>179</v>
      </c>
      <c r="I223" s="100">
        <f t="shared" si="129"/>
        <v>106085</v>
      </c>
      <c r="J223" s="99" t="s">
        <v>167</v>
      </c>
      <c r="K223" s="98">
        <v>13575</v>
      </c>
      <c r="L223" s="99" t="s">
        <v>180</v>
      </c>
      <c r="M223" s="98">
        <v>17334</v>
      </c>
      <c r="N223" s="109" t="s">
        <v>181</v>
      </c>
      <c r="O223" s="100">
        <f t="shared" si="130"/>
        <v>30909</v>
      </c>
      <c r="P223" s="99" t="s">
        <v>100</v>
      </c>
      <c r="Q223" s="100">
        <v>35137</v>
      </c>
      <c r="R223" s="99" t="s">
        <v>182</v>
      </c>
      <c r="S223" s="16"/>
      <c r="T223" s="11"/>
    </row>
    <row r="224" spans="1:20" ht="17.25" customHeight="1">
      <c r="A224" s="17"/>
      <c r="B224" s="70" t="s">
        <v>68</v>
      </c>
      <c r="C224" s="98">
        <v>154232</v>
      </c>
      <c r="D224" s="99" t="s">
        <v>183</v>
      </c>
      <c r="E224" s="98">
        <v>105684</v>
      </c>
      <c r="F224" s="109" t="s">
        <v>178</v>
      </c>
      <c r="G224" s="98">
        <v>4299</v>
      </c>
      <c r="H224" s="99" t="s">
        <v>184</v>
      </c>
      <c r="I224" s="100">
        <f t="shared" si="129"/>
        <v>109983</v>
      </c>
      <c r="J224" s="99" t="s">
        <v>185</v>
      </c>
      <c r="K224" s="98">
        <v>25923</v>
      </c>
      <c r="L224" s="109" t="s">
        <v>186</v>
      </c>
      <c r="M224" s="98">
        <v>18326</v>
      </c>
      <c r="N224" s="99" t="s">
        <v>187</v>
      </c>
      <c r="O224" s="100">
        <f t="shared" si="130"/>
        <v>44249</v>
      </c>
      <c r="P224" s="109" t="s">
        <v>188</v>
      </c>
      <c r="Q224" s="100">
        <v>48548</v>
      </c>
      <c r="R224" s="109" t="s">
        <v>113</v>
      </c>
      <c r="S224" s="16"/>
      <c r="T224" s="11"/>
    </row>
    <row r="225" spans="1:20" ht="17.25" customHeight="1">
      <c r="A225" s="17"/>
      <c r="B225" s="70" t="s">
        <v>69</v>
      </c>
      <c r="C225" s="98">
        <v>131647</v>
      </c>
      <c r="D225" s="99" t="s">
        <v>189</v>
      </c>
      <c r="E225" s="98">
        <v>99794</v>
      </c>
      <c r="F225" s="99" t="s">
        <v>190</v>
      </c>
      <c r="G225" s="98">
        <v>3655</v>
      </c>
      <c r="H225" s="99" t="s">
        <v>191</v>
      </c>
      <c r="I225" s="98">
        <f t="shared" si="129"/>
        <v>103449</v>
      </c>
      <c r="J225" s="99" t="s">
        <v>192</v>
      </c>
      <c r="K225" s="98">
        <v>12457</v>
      </c>
      <c r="L225" s="99" t="s">
        <v>189</v>
      </c>
      <c r="M225" s="98">
        <v>15741</v>
      </c>
      <c r="N225" s="99" t="s">
        <v>193</v>
      </c>
      <c r="O225" s="98">
        <f t="shared" si="130"/>
        <v>28198</v>
      </c>
      <c r="P225" s="99" t="s">
        <v>180</v>
      </c>
      <c r="Q225" s="98">
        <v>31853</v>
      </c>
      <c r="R225" s="99" t="s">
        <v>194</v>
      </c>
      <c r="S225" s="16"/>
      <c r="T225" s="11"/>
    </row>
    <row r="226" spans="1:20" ht="17.25" customHeight="1">
      <c r="A226" s="20"/>
      <c r="B226" s="71" t="s">
        <v>70</v>
      </c>
      <c r="C226" s="102">
        <f>SUM(C214:C225)</f>
        <v>1919819</v>
      </c>
      <c r="D226" s="111" t="s">
        <v>161</v>
      </c>
      <c r="E226" s="102">
        <f>SUM(E214:E225)</f>
        <v>1447106</v>
      </c>
      <c r="F226" s="111" t="s">
        <v>195</v>
      </c>
      <c r="G226" s="102">
        <f>SUM(G214:G225)</f>
        <v>57509</v>
      </c>
      <c r="H226" s="112" t="s">
        <v>196</v>
      </c>
      <c r="I226" s="113">
        <f>SUM(I214:I225)</f>
        <v>1504615</v>
      </c>
      <c r="J226" s="111" t="s">
        <v>197</v>
      </c>
      <c r="K226" s="102">
        <f>SUM(K214:K225)</f>
        <v>196040</v>
      </c>
      <c r="L226" s="111" t="s">
        <v>198</v>
      </c>
      <c r="M226" s="102">
        <f>SUM(M214:M225)</f>
        <v>219164</v>
      </c>
      <c r="N226" s="111" t="s">
        <v>92</v>
      </c>
      <c r="O226" s="102">
        <f>SUM(O214:O225)</f>
        <v>415204</v>
      </c>
      <c r="P226" s="111" t="s">
        <v>98</v>
      </c>
      <c r="Q226" s="102">
        <f>SUM(Q214:Q225)</f>
        <v>472713</v>
      </c>
      <c r="R226" s="111" t="s">
        <v>199</v>
      </c>
      <c r="S226" s="16"/>
      <c r="T226" s="11"/>
    </row>
    <row r="227" spans="1:20" ht="17.2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6"/>
      <c r="T227" s="11"/>
    </row>
    <row r="228" spans="1:20" ht="17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6"/>
      <c r="T228" s="11"/>
    </row>
    <row r="229" spans="1:20" ht="17.25" customHeight="1">
      <c r="A229" s="12"/>
      <c r="B229" s="13"/>
      <c r="C229" s="14" t="s">
        <v>1</v>
      </c>
      <c r="D229" s="14"/>
      <c r="E229" s="14" t="s">
        <v>2</v>
      </c>
      <c r="F229" s="14"/>
      <c r="G229" s="14" t="s">
        <v>3</v>
      </c>
      <c r="H229" s="14"/>
      <c r="I229" s="14" t="s">
        <v>4</v>
      </c>
      <c r="J229" s="14"/>
      <c r="K229" s="14" t="s">
        <v>5</v>
      </c>
      <c r="L229" s="14"/>
      <c r="M229" s="14" t="s">
        <v>6</v>
      </c>
      <c r="N229" s="14"/>
      <c r="O229" s="14" t="s">
        <v>7</v>
      </c>
      <c r="P229" s="14"/>
      <c r="Q229" s="14" t="s">
        <v>8</v>
      </c>
      <c r="R229" s="14"/>
      <c r="S229" s="16"/>
      <c r="T229" s="11"/>
    </row>
    <row r="230" spans="1:20" ht="17.25" customHeight="1">
      <c r="A230" s="17"/>
      <c r="B230" s="18"/>
      <c r="C230" s="79"/>
      <c r="D230" s="80" t="s">
        <v>9</v>
      </c>
      <c r="E230" s="79" t="s">
        <v>10</v>
      </c>
      <c r="F230" s="80" t="s">
        <v>9</v>
      </c>
      <c r="G230" s="79" t="s">
        <v>11</v>
      </c>
      <c r="H230" s="80" t="s">
        <v>9</v>
      </c>
      <c r="I230" s="79" t="s">
        <v>12</v>
      </c>
      <c r="J230" s="80" t="s">
        <v>9</v>
      </c>
      <c r="K230" s="79" t="s">
        <v>13</v>
      </c>
      <c r="L230" s="80" t="s">
        <v>9</v>
      </c>
      <c r="M230" s="79" t="s">
        <v>14</v>
      </c>
      <c r="N230" s="80" t="s">
        <v>9</v>
      </c>
      <c r="O230" s="79" t="s">
        <v>15</v>
      </c>
      <c r="P230" s="80" t="s">
        <v>9</v>
      </c>
      <c r="Q230" s="79" t="s">
        <v>16</v>
      </c>
      <c r="R230" s="80" t="s">
        <v>9</v>
      </c>
      <c r="S230" s="76"/>
      <c r="T230" s="11"/>
    </row>
    <row r="231" spans="1:20" ht="17.25" customHeight="1">
      <c r="A231" s="20"/>
      <c r="B231" s="21" t="s">
        <v>17</v>
      </c>
      <c r="C231" s="81" t="s">
        <v>18</v>
      </c>
      <c r="D231" s="82" t="s">
        <v>19</v>
      </c>
      <c r="E231" s="81" t="s">
        <v>18</v>
      </c>
      <c r="F231" s="82" t="s">
        <v>19</v>
      </c>
      <c r="G231" s="81" t="s">
        <v>18</v>
      </c>
      <c r="H231" s="82" t="s">
        <v>19</v>
      </c>
      <c r="I231" s="81" t="s">
        <v>18</v>
      </c>
      <c r="J231" s="82" t="s">
        <v>19</v>
      </c>
      <c r="K231" s="81" t="s">
        <v>18</v>
      </c>
      <c r="L231" s="82" t="s">
        <v>19</v>
      </c>
      <c r="M231" s="81" t="s">
        <v>18</v>
      </c>
      <c r="N231" s="82" t="s">
        <v>19</v>
      </c>
      <c r="O231" s="81" t="s">
        <v>18</v>
      </c>
      <c r="P231" s="82" t="s">
        <v>19</v>
      </c>
      <c r="Q231" s="81" t="s">
        <v>18</v>
      </c>
      <c r="R231" s="82" t="s">
        <v>19</v>
      </c>
      <c r="S231" s="76"/>
      <c r="T231" s="11"/>
    </row>
    <row r="232" spans="1:20" ht="17.25" customHeight="1">
      <c r="A232" s="12"/>
      <c r="B232" s="61" t="s">
        <v>200</v>
      </c>
      <c r="C232" s="116">
        <v>135094</v>
      </c>
      <c r="D232" s="97" t="s">
        <v>201</v>
      </c>
      <c r="E232" s="116">
        <v>101711</v>
      </c>
      <c r="F232" s="97" t="s">
        <v>202</v>
      </c>
      <c r="G232" s="117">
        <v>4493</v>
      </c>
      <c r="H232" s="97" t="s">
        <v>100</v>
      </c>
      <c r="I232" s="116">
        <f aca="true" t="shared" si="131" ref="I232:I243">SUM((E232+G232))</f>
        <v>106204</v>
      </c>
      <c r="J232" s="97" t="s">
        <v>203</v>
      </c>
      <c r="K232" s="116">
        <v>12705</v>
      </c>
      <c r="L232" s="97" t="s">
        <v>204</v>
      </c>
      <c r="M232" s="116">
        <v>16185</v>
      </c>
      <c r="N232" s="97" t="s">
        <v>129</v>
      </c>
      <c r="O232" s="116">
        <f aca="true" t="shared" si="132" ref="O232:O243">SUM((K232+M232))</f>
        <v>28890</v>
      </c>
      <c r="P232" s="97" t="s">
        <v>205</v>
      </c>
      <c r="Q232" s="116">
        <f>SUM(((G232+K232)+M232))</f>
        <v>33383</v>
      </c>
      <c r="R232" s="97" t="s">
        <v>118</v>
      </c>
      <c r="S232" s="16"/>
      <c r="T232" s="11"/>
    </row>
    <row r="233" spans="1:20" ht="17.25" customHeight="1">
      <c r="A233" s="17"/>
      <c r="B233" s="65" t="s">
        <v>206</v>
      </c>
      <c r="C233" s="100">
        <v>181544</v>
      </c>
      <c r="D233" s="99" t="s">
        <v>207</v>
      </c>
      <c r="E233" s="100">
        <v>138163</v>
      </c>
      <c r="F233" s="99" t="s">
        <v>208</v>
      </c>
      <c r="G233" s="100">
        <v>5847</v>
      </c>
      <c r="H233" s="99" t="s">
        <v>209</v>
      </c>
      <c r="I233" s="100">
        <f t="shared" si="131"/>
        <v>144010</v>
      </c>
      <c r="J233" s="99" t="s">
        <v>210</v>
      </c>
      <c r="K233" s="100">
        <v>16216</v>
      </c>
      <c r="L233" s="99" t="s">
        <v>211</v>
      </c>
      <c r="M233" s="100">
        <v>21318</v>
      </c>
      <c r="N233" s="99" t="s">
        <v>174</v>
      </c>
      <c r="O233" s="100">
        <f t="shared" si="132"/>
        <v>37534</v>
      </c>
      <c r="P233" s="99" t="s">
        <v>212</v>
      </c>
      <c r="Q233" s="100">
        <v>43381</v>
      </c>
      <c r="R233" s="99" t="s">
        <v>195</v>
      </c>
      <c r="S233" s="16"/>
      <c r="T233" s="11"/>
    </row>
    <row r="234" spans="1:20" ht="17.25" customHeight="1">
      <c r="A234" s="17"/>
      <c r="B234" s="65" t="s">
        <v>39</v>
      </c>
      <c r="C234" s="100">
        <v>276977</v>
      </c>
      <c r="D234" s="99" t="s">
        <v>149</v>
      </c>
      <c r="E234" s="100">
        <v>207844</v>
      </c>
      <c r="F234" s="99" t="s">
        <v>213</v>
      </c>
      <c r="G234" s="100">
        <v>9955</v>
      </c>
      <c r="H234" s="99" t="s">
        <v>214</v>
      </c>
      <c r="I234" s="100">
        <f t="shared" si="131"/>
        <v>217799</v>
      </c>
      <c r="J234" s="99" t="s">
        <v>93</v>
      </c>
      <c r="K234" s="100">
        <v>24344</v>
      </c>
      <c r="L234" s="99" t="s">
        <v>215</v>
      </c>
      <c r="M234" s="100">
        <v>34834</v>
      </c>
      <c r="N234" s="99" t="s">
        <v>107</v>
      </c>
      <c r="O234" s="100">
        <f t="shared" si="132"/>
        <v>59178</v>
      </c>
      <c r="P234" s="99" t="s">
        <v>205</v>
      </c>
      <c r="Q234" s="100">
        <f aca="true" t="shared" si="133" ref="Q234:Q238">SUM(((G234+K234)+M234))</f>
        <v>69133</v>
      </c>
      <c r="R234" s="99" t="s">
        <v>198</v>
      </c>
      <c r="S234" s="16"/>
      <c r="T234" s="11"/>
    </row>
    <row r="235" spans="1:20" ht="17.25" customHeight="1">
      <c r="A235" s="17"/>
      <c r="B235" s="65" t="s">
        <v>61</v>
      </c>
      <c r="C235" s="101">
        <v>149363</v>
      </c>
      <c r="D235" s="99" t="s">
        <v>106</v>
      </c>
      <c r="E235" s="101">
        <v>111620</v>
      </c>
      <c r="F235" s="99" t="s">
        <v>216</v>
      </c>
      <c r="G235" s="101">
        <v>5934</v>
      </c>
      <c r="H235" s="99" t="s">
        <v>217</v>
      </c>
      <c r="I235" s="100">
        <f t="shared" si="131"/>
        <v>117554</v>
      </c>
      <c r="J235" s="99" t="s">
        <v>218</v>
      </c>
      <c r="K235" s="100">
        <v>14337</v>
      </c>
      <c r="L235" s="99" t="s">
        <v>219</v>
      </c>
      <c r="M235" s="100">
        <v>17472</v>
      </c>
      <c r="N235" s="99" t="s">
        <v>220</v>
      </c>
      <c r="O235" s="100">
        <f t="shared" si="132"/>
        <v>31809</v>
      </c>
      <c r="P235" s="99" t="s">
        <v>79</v>
      </c>
      <c r="Q235" s="100">
        <f t="shared" si="133"/>
        <v>37743</v>
      </c>
      <c r="R235" s="99" t="s">
        <v>118</v>
      </c>
      <c r="S235" s="16"/>
      <c r="T235" s="11"/>
    </row>
    <row r="236" spans="1:20" ht="17.25" customHeight="1">
      <c r="A236" s="17"/>
      <c r="B236" s="65" t="s">
        <v>62</v>
      </c>
      <c r="C236" s="100">
        <v>147425</v>
      </c>
      <c r="D236" s="99" t="s">
        <v>111</v>
      </c>
      <c r="E236" s="100">
        <v>108287</v>
      </c>
      <c r="F236" s="99" t="s">
        <v>221</v>
      </c>
      <c r="G236" s="100">
        <v>6203</v>
      </c>
      <c r="H236" s="99" t="s">
        <v>222</v>
      </c>
      <c r="I236" s="100">
        <f t="shared" si="131"/>
        <v>114490</v>
      </c>
      <c r="J236" s="99" t="s">
        <v>221</v>
      </c>
      <c r="K236" s="100">
        <v>15116</v>
      </c>
      <c r="L236" s="99" t="s">
        <v>223</v>
      </c>
      <c r="M236" s="100">
        <v>17819</v>
      </c>
      <c r="N236" s="99" t="s">
        <v>112</v>
      </c>
      <c r="O236" s="100">
        <f t="shared" si="132"/>
        <v>32935</v>
      </c>
      <c r="P236" s="99" t="s">
        <v>157</v>
      </c>
      <c r="Q236" s="100">
        <f t="shared" si="133"/>
        <v>39138</v>
      </c>
      <c r="R236" s="99" t="s">
        <v>99</v>
      </c>
      <c r="S236" s="16"/>
      <c r="T236" s="11"/>
    </row>
    <row r="237" spans="1:20" ht="17.25" customHeight="1">
      <c r="A237" s="17"/>
      <c r="B237" s="65" t="s">
        <v>63</v>
      </c>
      <c r="C237" s="101">
        <v>181547</v>
      </c>
      <c r="D237" s="99" t="s">
        <v>224</v>
      </c>
      <c r="E237" s="101">
        <v>132729</v>
      </c>
      <c r="F237" s="109" t="s">
        <v>225</v>
      </c>
      <c r="G237" s="101">
        <v>5983</v>
      </c>
      <c r="H237" s="99" t="s">
        <v>89</v>
      </c>
      <c r="I237" s="100">
        <f t="shared" si="131"/>
        <v>138712</v>
      </c>
      <c r="J237" s="99" t="s">
        <v>226</v>
      </c>
      <c r="K237" s="101">
        <v>21294</v>
      </c>
      <c r="L237" s="109" t="s">
        <v>227</v>
      </c>
      <c r="M237" s="101">
        <v>21541</v>
      </c>
      <c r="N237" s="109" t="s">
        <v>129</v>
      </c>
      <c r="O237" s="100">
        <f t="shared" si="132"/>
        <v>42835</v>
      </c>
      <c r="P237" s="99" t="s">
        <v>125</v>
      </c>
      <c r="Q237" s="100">
        <f t="shared" si="133"/>
        <v>48818</v>
      </c>
      <c r="R237" s="99" t="s">
        <v>94</v>
      </c>
      <c r="S237" s="16"/>
      <c r="T237" s="11"/>
    </row>
    <row r="238" spans="1:20" ht="17.25" customHeight="1">
      <c r="A238" s="17"/>
      <c r="B238" s="70" t="s">
        <v>64</v>
      </c>
      <c r="C238" s="100">
        <v>172396</v>
      </c>
      <c r="D238" s="99" t="s">
        <v>201</v>
      </c>
      <c r="E238" s="110">
        <v>128494</v>
      </c>
      <c r="F238" s="99" t="s">
        <v>228</v>
      </c>
      <c r="G238" s="100">
        <v>6023</v>
      </c>
      <c r="H238" s="99" t="s">
        <v>229</v>
      </c>
      <c r="I238" s="100">
        <f t="shared" si="131"/>
        <v>134517</v>
      </c>
      <c r="J238" s="99" t="s">
        <v>230</v>
      </c>
      <c r="K238" s="100">
        <v>16665</v>
      </c>
      <c r="L238" s="99" t="s">
        <v>84</v>
      </c>
      <c r="M238" s="100">
        <v>21214</v>
      </c>
      <c r="N238" s="99" t="s">
        <v>231</v>
      </c>
      <c r="O238" s="100">
        <f t="shared" si="132"/>
        <v>37879</v>
      </c>
      <c r="P238" s="99" t="s">
        <v>129</v>
      </c>
      <c r="Q238" s="100">
        <f t="shared" si="133"/>
        <v>43902</v>
      </c>
      <c r="R238" s="99" t="s">
        <v>174</v>
      </c>
      <c r="S238" s="16"/>
      <c r="T238" s="11"/>
    </row>
    <row r="239" spans="1:20" ht="17.25" customHeight="1">
      <c r="A239" s="35"/>
      <c r="B239" s="70" t="s">
        <v>65</v>
      </c>
      <c r="C239" s="100">
        <v>126834</v>
      </c>
      <c r="D239" s="99" t="s">
        <v>232</v>
      </c>
      <c r="E239" s="100">
        <v>94512</v>
      </c>
      <c r="F239" s="99" t="s">
        <v>233</v>
      </c>
      <c r="G239" s="100">
        <v>4296</v>
      </c>
      <c r="H239" s="99" t="s">
        <v>234</v>
      </c>
      <c r="I239" s="100">
        <f t="shared" si="131"/>
        <v>98808</v>
      </c>
      <c r="J239" s="99" t="s">
        <v>235</v>
      </c>
      <c r="K239" s="100">
        <v>12525</v>
      </c>
      <c r="L239" s="109" t="s">
        <v>236</v>
      </c>
      <c r="M239" s="100">
        <v>15501</v>
      </c>
      <c r="N239" s="99" t="s">
        <v>212</v>
      </c>
      <c r="O239" s="100">
        <f t="shared" si="132"/>
        <v>28026</v>
      </c>
      <c r="P239" s="99" t="s">
        <v>141</v>
      </c>
      <c r="Q239" s="100">
        <v>32322</v>
      </c>
      <c r="R239" s="99" t="s">
        <v>111</v>
      </c>
      <c r="S239" s="16"/>
      <c r="T239" s="11"/>
    </row>
    <row r="240" spans="1:20" ht="17.25" customHeight="1">
      <c r="A240" s="35"/>
      <c r="B240" s="70" t="s">
        <v>66</v>
      </c>
      <c r="C240" s="100">
        <v>184156</v>
      </c>
      <c r="D240" s="99" t="s">
        <v>186</v>
      </c>
      <c r="E240" s="100">
        <v>137746</v>
      </c>
      <c r="F240" s="99" t="s">
        <v>237</v>
      </c>
      <c r="G240" s="100">
        <v>6000</v>
      </c>
      <c r="H240" s="99" t="s">
        <v>238</v>
      </c>
      <c r="I240" s="100">
        <f t="shared" si="131"/>
        <v>143746</v>
      </c>
      <c r="J240" s="99" t="s">
        <v>93</v>
      </c>
      <c r="K240" s="98">
        <v>16823</v>
      </c>
      <c r="L240" s="99" t="s">
        <v>239</v>
      </c>
      <c r="M240" s="98">
        <v>23587</v>
      </c>
      <c r="N240" s="99" t="s">
        <v>240</v>
      </c>
      <c r="O240" s="100">
        <f t="shared" si="132"/>
        <v>40410</v>
      </c>
      <c r="P240" s="99" t="s">
        <v>241</v>
      </c>
      <c r="Q240" s="100">
        <v>46410</v>
      </c>
      <c r="R240" s="99" t="s">
        <v>96</v>
      </c>
      <c r="S240" s="16"/>
      <c r="T240" s="11"/>
    </row>
    <row r="241" spans="1:20" ht="17.25" customHeight="1">
      <c r="A241" s="17"/>
      <c r="B241" s="70" t="s">
        <v>67</v>
      </c>
      <c r="C241" s="98">
        <v>147847</v>
      </c>
      <c r="D241" s="99" t="s">
        <v>181</v>
      </c>
      <c r="E241" s="98">
        <v>110511</v>
      </c>
      <c r="F241" s="109" t="s">
        <v>136</v>
      </c>
      <c r="G241" s="98">
        <v>4607</v>
      </c>
      <c r="H241" s="99" t="s">
        <v>242</v>
      </c>
      <c r="I241" s="100">
        <f t="shared" si="131"/>
        <v>115118</v>
      </c>
      <c r="J241" s="99" t="s">
        <v>141</v>
      </c>
      <c r="K241" s="98">
        <v>15596</v>
      </c>
      <c r="L241" s="99" t="s">
        <v>173</v>
      </c>
      <c r="M241" s="98">
        <v>17133</v>
      </c>
      <c r="N241" s="109" t="s">
        <v>243</v>
      </c>
      <c r="O241" s="100">
        <f t="shared" si="132"/>
        <v>32729</v>
      </c>
      <c r="P241" s="99" t="s">
        <v>244</v>
      </c>
      <c r="Q241" s="100">
        <v>37336</v>
      </c>
      <c r="R241" s="99" t="s">
        <v>167</v>
      </c>
      <c r="S241" s="16"/>
      <c r="T241" s="11"/>
    </row>
    <row r="242" spans="1:20" ht="17.25" customHeight="1">
      <c r="A242" s="17"/>
      <c r="B242" s="70" t="s">
        <v>68</v>
      </c>
      <c r="C242" s="98">
        <v>166837</v>
      </c>
      <c r="D242" s="99" t="s">
        <v>245</v>
      </c>
      <c r="E242" s="98">
        <v>119448</v>
      </c>
      <c r="F242" s="109" t="s">
        <v>246</v>
      </c>
      <c r="G242" s="98">
        <v>4725</v>
      </c>
      <c r="H242" s="99" t="s">
        <v>130</v>
      </c>
      <c r="I242" s="100">
        <f t="shared" si="131"/>
        <v>124173</v>
      </c>
      <c r="J242" s="99" t="s">
        <v>247</v>
      </c>
      <c r="K242" s="98">
        <v>24688</v>
      </c>
      <c r="L242" s="99" t="s">
        <v>140</v>
      </c>
      <c r="M242" s="98">
        <v>17976</v>
      </c>
      <c r="N242" s="99" t="s">
        <v>248</v>
      </c>
      <c r="O242" s="100">
        <f t="shared" si="132"/>
        <v>42664</v>
      </c>
      <c r="P242" s="99" t="s">
        <v>129</v>
      </c>
      <c r="Q242" s="100">
        <v>47389</v>
      </c>
      <c r="R242" s="99" t="s">
        <v>124</v>
      </c>
      <c r="S242" s="16"/>
      <c r="T242" s="11"/>
    </row>
    <row r="243" spans="1:20" ht="17.25" customHeight="1">
      <c r="A243" s="17"/>
      <c r="B243" s="70" t="s">
        <v>69</v>
      </c>
      <c r="C243" s="98">
        <v>153599</v>
      </c>
      <c r="D243" s="99">
        <v>14.5</v>
      </c>
      <c r="E243" s="98">
        <v>116533</v>
      </c>
      <c r="F243" s="109">
        <v>23.3</v>
      </c>
      <c r="G243" s="98">
        <v>4648</v>
      </c>
      <c r="H243" s="99" t="s">
        <v>199</v>
      </c>
      <c r="I243" s="98">
        <f t="shared" si="131"/>
        <v>121181</v>
      </c>
      <c r="J243" s="99" t="s">
        <v>249</v>
      </c>
      <c r="K243" s="98">
        <v>14529</v>
      </c>
      <c r="L243" s="109" t="s">
        <v>126</v>
      </c>
      <c r="M243" s="98">
        <v>17889</v>
      </c>
      <c r="N243" s="99" t="s">
        <v>250</v>
      </c>
      <c r="O243" s="98">
        <f t="shared" si="132"/>
        <v>32418</v>
      </c>
      <c r="P243" s="99" t="s">
        <v>244</v>
      </c>
      <c r="Q243" s="98">
        <v>37066</v>
      </c>
      <c r="R243" s="99" t="s">
        <v>251</v>
      </c>
      <c r="S243" s="16"/>
      <c r="T243" s="11"/>
    </row>
    <row r="244" spans="1:20" ht="17.25" customHeight="1">
      <c r="A244" s="20"/>
      <c r="B244" s="71" t="s">
        <v>70</v>
      </c>
      <c r="C244" s="102">
        <f>SUM(C232:C243)</f>
        <v>2023619</v>
      </c>
      <c r="D244" s="111" t="s">
        <v>227</v>
      </c>
      <c r="E244" s="102">
        <f>SUM(E232:E243)</f>
        <v>1507598</v>
      </c>
      <c r="F244" s="111" t="s">
        <v>252</v>
      </c>
      <c r="G244" s="102">
        <f>SUM(G232:G243)</f>
        <v>68714</v>
      </c>
      <c r="H244" s="112" t="s">
        <v>185</v>
      </c>
      <c r="I244" s="113">
        <f>SUM(I232:I243)</f>
        <v>1576312</v>
      </c>
      <c r="J244" s="111" t="s">
        <v>253</v>
      </c>
      <c r="K244" s="102">
        <f>SUM(K232:K243)</f>
        <v>204838</v>
      </c>
      <c r="L244" s="111" t="s">
        <v>254</v>
      </c>
      <c r="M244" s="102">
        <f>SUM(M232:M243)</f>
        <v>242469</v>
      </c>
      <c r="N244" s="111" t="s">
        <v>120</v>
      </c>
      <c r="O244" s="102">
        <f>SUM(O232:O243)</f>
        <v>447307</v>
      </c>
      <c r="P244" s="111" t="s">
        <v>86</v>
      </c>
      <c r="Q244" s="102">
        <f>SUM(Q232:Q243)</f>
        <v>516021</v>
      </c>
      <c r="R244" s="111" t="s">
        <v>104</v>
      </c>
      <c r="S244" s="16"/>
      <c r="T244" s="11"/>
    </row>
    <row r="245" spans="1:20" ht="17.25" customHeight="1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6"/>
      <c r="T245" s="11"/>
    </row>
    <row r="246" spans="1:20" ht="17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6"/>
      <c r="T246" s="11"/>
    </row>
    <row r="247" spans="1:20" ht="17.25" customHeight="1">
      <c r="A247" s="12"/>
      <c r="B247" s="13"/>
      <c r="C247" s="14" t="s">
        <v>1</v>
      </c>
      <c r="D247" s="14"/>
      <c r="E247" s="14" t="s">
        <v>2</v>
      </c>
      <c r="F247" s="14"/>
      <c r="G247" s="14" t="s">
        <v>3</v>
      </c>
      <c r="H247" s="14"/>
      <c r="I247" s="14" t="s">
        <v>4</v>
      </c>
      <c r="J247" s="14"/>
      <c r="K247" s="14" t="s">
        <v>5</v>
      </c>
      <c r="L247" s="14"/>
      <c r="M247" s="14" t="s">
        <v>6</v>
      </c>
      <c r="N247" s="14"/>
      <c r="O247" s="14" t="s">
        <v>7</v>
      </c>
      <c r="P247" s="14"/>
      <c r="Q247" s="14" t="s">
        <v>8</v>
      </c>
      <c r="R247" s="14"/>
      <c r="S247" s="16"/>
      <c r="T247" s="11"/>
    </row>
    <row r="248" spans="1:20" ht="17.25" customHeight="1">
      <c r="A248" s="17"/>
      <c r="B248" s="18"/>
      <c r="C248" s="79"/>
      <c r="D248" s="80" t="s">
        <v>9</v>
      </c>
      <c r="E248" s="79" t="s">
        <v>10</v>
      </c>
      <c r="F248" s="80" t="s">
        <v>9</v>
      </c>
      <c r="G248" s="79" t="s">
        <v>11</v>
      </c>
      <c r="H248" s="80" t="s">
        <v>9</v>
      </c>
      <c r="I248" s="79" t="s">
        <v>12</v>
      </c>
      <c r="J248" s="80" t="s">
        <v>9</v>
      </c>
      <c r="K248" s="79" t="s">
        <v>13</v>
      </c>
      <c r="L248" s="80" t="s">
        <v>9</v>
      </c>
      <c r="M248" s="79" t="s">
        <v>14</v>
      </c>
      <c r="N248" s="80" t="s">
        <v>9</v>
      </c>
      <c r="O248" s="79" t="s">
        <v>15</v>
      </c>
      <c r="P248" s="80" t="s">
        <v>9</v>
      </c>
      <c r="Q248" s="79" t="s">
        <v>16</v>
      </c>
      <c r="R248" s="80" t="s">
        <v>9</v>
      </c>
      <c r="S248" s="76"/>
      <c r="T248" s="11"/>
    </row>
    <row r="249" spans="1:20" ht="17.25" customHeight="1">
      <c r="A249" s="20"/>
      <c r="B249" s="21" t="s">
        <v>17</v>
      </c>
      <c r="C249" s="81" t="s">
        <v>18</v>
      </c>
      <c r="D249" s="82" t="s">
        <v>19</v>
      </c>
      <c r="E249" s="81" t="s">
        <v>18</v>
      </c>
      <c r="F249" s="82" t="s">
        <v>19</v>
      </c>
      <c r="G249" s="81" t="s">
        <v>18</v>
      </c>
      <c r="H249" s="82" t="s">
        <v>19</v>
      </c>
      <c r="I249" s="81" t="s">
        <v>18</v>
      </c>
      <c r="J249" s="82" t="s">
        <v>19</v>
      </c>
      <c r="K249" s="81" t="s">
        <v>18</v>
      </c>
      <c r="L249" s="82" t="s">
        <v>19</v>
      </c>
      <c r="M249" s="81" t="s">
        <v>18</v>
      </c>
      <c r="N249" s="82" t="s">
        <v>19</v>
      </c>
      <c r="O249" s="81" t="s">
        <v>18</v>
      </c>
      <c r="P249" s="82" t="s">
        <v>19</v>
      </c>
      <c r="Q249" s="81" t="s">
        <v>18</v>
      </c>
      <c r="R249" s="82" t="s">
        <v>19</v>
      </c>
      <c r="S249" s="76"/>
      <c r="T249" s="11"/>
    </row>
    <row r="250" spans="1:20" ht="17.25" customHeight="1">
      <c r="A250" s="12"/>
      <c r="B250" s="61" t="s">
        <v>255</v>
      </c>
      <c r="C250" s="116">
        <v>130985</v>
      </c>
      <c r="D250" s="97" t="s">
        <v>256</v>
      </c>
      <c r="E250" s="116">
        <v>96955</v>
      </c>
      <c r="F250" s="97" t="s">
        <v>257</v>
      </c>
      <c r="G250" s="117">
        <v>4760</v>
      </c>
      <c r="H250" s="97" t="s">
        <v>99</v>
      </c>
      <c r="I250" s="116">
        <f aca="true" t="shared" si="134" ref="I250:I261">SUM((E250+G250))</f>
        <v>101715</v>
      </c>
      <c r="J250" s="97" t="s">
        <v>77</v>
      </c>
      <c r="K250" s="116">
        <v>12050</v>
      </c>
      <c r="L250" s="97" t="s">
        <v>258</v>
      </c>
      <c r="M250" s="116">
        <v>17220</v>
      </c>
      <c r="N250" s="97" t="s">
        <v>101</v>
      </c>
      <c r="O250" s="116">
        <f aca="true" t="shared" si="135" ref="O250:O262">SUM((K250+M250))</f>
        <v>29270</v>
      </c>
      <c r="P250" s="97" t="s">
        <v>259</v>
      </c>
      <c r="Q250" s="116">
        <f>SUM(((G250+K250)+M250))</f>
        <v>34030</v>
      </c>
      <c r="R250" s="97" t="s">
        <v>84</v>
      </c>
      <c r="S250" s="16"/>
      <c r="T250" s="11"/>
    </row>
    <row r="251" spans="1:20" ht="17.25" customHeight="1">
      <c r="A251" s="17"/>
      <c r="B251" s="65" t="s">
        <v>260</v>
      </c>
      <c r="C251" s="100">
        <v>171962</v>
      </c>
      <c r="D251" s="99" t="s">
        <v>257</v>
      </c>
      <c r="E251" s="100">
        <v>126762</v>
      </c>
      <c r="F251" s="99" t="s">
        <v>95</v>
      </c>
      <c r="G251" s="100">
        <v>6517</v>
      </c>
      <c r="H251" s="99" t="s">
        <v>234</v>
      </c>
      <c r="I251" s="100">
        <f t="shared" si="134"/>
        <v>133279</v>
      </c>
      <c r="J251" s="99" t="s">
        <v>157</v>
      </c>
      <c r="K251" s="100">
        <v>15782</v>
      </c>
      <c r="L251" s="99" t="s">
        <v>261</v>
      </c>
      <c r="M251" s="100">
        <v>22901</v>
      </c>
      <c r="N251" s="99" t="s">
        <v>133</v>
      </c>
      <c r="O251" s="100">
        <f t="shared" si="135"/>
        <v>38683</v>
      </c>
      <c r="P251" s="99" t="s">
        <v>262</v>
      </c>
      <c r="Q251" s="100">
        <v>45200</v>
      </c>
      <c r="R251" s="99" t="s">
        <v>186</v>
      </c>
      <c r="S251" s="16"/>
      <c r="T251" s="11"/>
    </row>
    <row r="252" spans="1:20" ht="17.25" customHeight="1">
      <c r="A252" s="17"/>
      <c r="B252" s="65" t="s">
        <v>39</v>
      </c>
      <c r="C252" s="100">
        <v>266022</v>
      </c>
      <c r="D252" s="99" t="s">
        <v>95</v>
      </c>
      <c r="E252" s="100">
        <v>193796</v>
      </c>
      <c r="F252" s="99" t="s">
        <v>263</v>
      </c>
      <c r="G252" s="100">
        <v>12256</v>
      </c>
      <c r="H252" s="99" t="s">
        <v>264</v>
      </c>
      <c r="I252" s="100">
        <f t="shared" si="134"/>
        <v>206052</v>
      </c>
      <c r="J252" s="99" t="s">
        <v>161</v>
      </c>
      <c r="K252" s="100">
        <v>22876</v>
      </c>
      <c r="L252" s="99" t="s">
        <v>253</v>
      </c>
      <c r="M252" s="100">
        <v>37094</v>
      </c>
      <c r="N252" s="99" t="s">
        <v>202</v>
      </c>
      <c r="O252" s="100">
        <f t="shared" si="135"/>
        <v>59970</v>
      </c>
      <c r="P252" s="99" t="s">
        <v>265</v>
      </c>
      <c r="Q252" s="100">
        <v>72226</v>
      </c>
      <c r="R252" s="99" t="s">
        <v>215</v>
      </c>
      <c r="S252" s="16"/>
      <c r="T252" s="11"/>
    </row>
    <row r="253" spans="1:20" ht="17.25" customHeight="1">
      <c r="A253" s="17"/>
      <c r="B253" s="65" t="s">
        <v>61</v>
      </c>
      <c r="C253" s="101">
        <v>142050</v>
      </c>
      <c r="D253" s="99" t="s">
        <v>105</v>
      </c>
      <c r="E253" s="101">
        <v>103573</v>
      </c>
      <c r="F253" s="99" t="s">
        <v>133</v>
      </c>
      <c r="G253" s="101">
        <v>5568</v>
      </c>
      <c r="H253" s="99" t="s">
        <v>180</v>
      </c>
      <c r="I253" s="100">
        <f t="shared" si="134"/>
        <v>109141</v>
      </c>
      <c r="J253" s="99" t="s">
        <v>266</v>
      </c>
      <c r="K253" s="100">
        <v>14203</v>
      </c>
      <c r="L253" s="99" t="s">
        <v>267</v>
      </c>
      <c r="M253" s="100">
        <v>18706</v>
      </c>
      <c r="N253" s="99" t="s">
        <v>99</v>
      </c>
      <c r="O253" s="100">
        <f t="shared" si="135"/>
        <v>32909</v>
      </c>
      <c r="P253" s="99" t="s">
        <v>109</v>
      </c>
      <c r="Q253" s="100">
        <v>38477</v>
      </c>
      <c r="R253" s="99" t="s">
        <v>268</v>
      </c>
      <c r="S253" s="16"/>
      <c r="T253" s="11"/>
    </row>
    <row r="254" spans="1:20" ht="17.25" customHeight="1">
      <c r="A254" s="17"/>
      <c r="B254" s="65" t="s">
        <v>62</v>
      </c>
      <c r="C254" s="100">
        <v>146383</v>
      </c>
      <c r="D254" s="99" t="s">
        <v>233</v>
      </c>
      <c r="E254" s="100">
        <v>106408</v>
      </c>
      <c r="F254" s="99" t="s">
        <v>269</v>
      </c>
      <c r="G254" s="100">
        <v>6046</v>
      </c>
      <c r="H254" s="99" t="s">
        <v>164</v>
      </c>
      <c r="I254" s="100">
        <f t="shared" si="134"/>
        <v>112454</v>
      </c>
      <c r="J254" s="99" t="s">
        <v>270</v>
      </c>
      <c r="K254" s="100">
        <v>14192</v>
      </c>
      <c r="L254" s="99" t="s">
        <v>265</v>
      </c>
      <c r="M254" s="100">
        <v>19737</v>
      </c>
      <c r="N254" s="99" t="s">
        <v>186</v>
      </c>
      <c r="O254" s="100">
        <f t="shared" si="135"/>
        <v>33929</v>
      </c>
      <c r="P254" s="99" t="s">
        <v>147</v>
      </c>
      <c r="Q254" s="100">
        <v>39975</v>
      </c>
      <c r="R254" s="99" t="s">
        <v>271</v>
      </c>
      <c r="S254" s="16"/>
      <c r="T254" s="11"/>
    </row>
    <row r="255" spans="1:20" ht="17.25" customHeight="1">
      <c r="A255" s="17"/>
      <c r="B255" s="65" t="s">
        <v>63</v>
      </c>
      <c r="C255" s="101">
        <v>166382</v>
      </c>
      <c r="D255" s="99" t="s">
        <v>106</v>
      </c>
      <c r="E255" s="101">
        <v>116759</v>
      </c>
      <c r="F255" s="109" t="s">
        <v>218</v>
      </c>
      <c r="G255" s="101">
        <v>6467</v>
      </c>
      <c r="H255" s="99" t="s">
        <v>234</v>
      </c>
      <c r="I255" s="100">
        <f t="shared" si="134"/>
        <v>123226</v>
      </c>
      <c r="J255" s="99" t="s">
        <v>272</v>
      </c>
      <c r="K255" s="101">
        <v>20243</v>
      </c>
      <c r="L255" s="109" t="s">
        <v>273</v>
      </c>
      <c r="M255" s="101">
        <v>22913</v>
      </c>
      <c r="N255" s="109" t="s">
        <v>274</v>
      </c>
      <c r="O255" s="100">
        <f t="shared" si="135"/>
        <v>43156</v>
      </c>
      <c r="P255" s="99" t="s">
        <v>108</v>
      </c>
      <c r="Q255" s="100">
        <f aca="true" t="shared" si="136" ref="Q255:Q256">SUM(((G255+K255)+M255))</f>
        <v>49623</v>
      </c>
      <c r="R255" s="99" t="s">
        <v>275</v>
      </c>
      <c r="S255" s="16"/>
      <c r="T255" s="11"/>
    </row>
    <row r="256" spans="1:20" ht="17.25" customHeight="1">
      <c r="A256" s="17"/>
      <c r="B256" s="70" t="s">
        <v>64</v>
      </c>
      <c r="C256" s="100">
        <v>167242</v>
      </c>
      <c r="D256" s="99" t="s">
        <v>276</v>
      </c>
      <c r="E256" s="110">
        <v>120070</v>
      </c>
      <c r="F256" s="99" t="s">
        <v>277</v>
      </c>
      <c r="G256" s="100">
        <v>6843</v>
      </c>
      <c r="H256" s="99" t="s">
        <v>167</v>
      </c>
      <c r="I256" s="100">
        <f t="shared" si="134"/>
        <v>126913</v>
      </c>
      <c r="J256" s="99" t="s">
        <v>258</v>
      </c>
      <c r="K256" s="100">
        <v>16715</v>
      </c>
      <c r="L256" s="99" t="s">
        <v>237</v>
      </c>
      <c r="M256" s="100">
        <v>23614</v>
      </c>
      <c r="N256" s="99" t="s">
        <v>173</v>
      </c>
      <c r="O256" s="100">
        <f t="shared" si="135"/>
        <v>40329</v>
      </c>
      <c r="P256" s="99" t="s">
        <v>271</v>
      </c>
      <c r="Q256" s="100">
        <f t="shared" si="136"/>
        <v>47172</v>
      </c>
      <c r="R256" s="99" t="s">
        <v>278</v>
      </c>
      <c r="S256" s="16"/>
      <c r="T256" s="11"/>
    </row>
    <row r="257" spans="1:20" ht="17.25" customHeight="1">
      <c r="A257" s="35"/>
      <c r="B257" s="70" t="s">
        <v>65</v>
      </c>
      <c r="C257" s="100">
        <v>119349</v>
      </c>
      <c r="D257" s="99" t="s">
        <v>217</v>
      </c>
      <c r="E257" s="100">
        <v>87258</v>
      </c>
      <c r="F257" s="99" t="s">
        <v>279</v>
      </c>
      <c r="G257" s="100">
        <v>5034</v>
      </c>
      <c r="H257" s="99" t="s">
        <v>280</v>
      </c>
      <c r="I257" s="100">
        <f t="shared" si="134"/>
        <v>92292</v>
      </c>
      <c r="J257" s="99" t="s">
        <v>210</v>
      </c>
      <c r="K257" s="100">
        <v>11071</v>
      </c>
      <c r="L257" s="99" t="s">
        <v>281</v>
      </c>
      <c r="M257" s="100">
        <v>15986</v>
      </c>
      <c r="N257" s="99" t="s">
        <v>140</v>
      </c>
      <c r="O257" s="100">
        <f t="shared" si="135"/>
        <v>27057</v>
      </c>
      <c r="P257" s="99" t="s">
        <v>282</v>
      </c>
      <c r="Q257" s="100">
        <v>32091</v>
      </c>
      <c r="R257" s="99" t="s">
        <v>266</v>
      </c>
      <c r="S257" s="16"/>
      <c r="T257" s="11"/>
    </row>
    <row r="258" spans="1:20" ht="17.25" customHeight="1">
      <c r="A258" s="35"/>
      <c r="B258" s="70" t="s">
        <v>66</v>
      </c>
      <c r="C258" s="100">
        <v>175395</v>
      </c>
      <c r="D258" s="99" t="s">
        <v>113</v>
      </c>
      <c r="E258" s="100">
        <v>128345</v>
      </c>
      <c r="F258" s="99" t="s">
        <v>201</v>
      </c>
      <c r="G258" s="100">
        <v>7619</v>
      </c>
      <c r="H258" s="99" t="s">
        <v>230</v>
      </c>
      <c r="I258" s="100">
        <f t="shared" si="134"/>
        <v>135964</v>
      </c>
      <c r="J258" s="99" t="s">
        <v>126</v>
      </c>
      <c r="K258" s="98">
        <v>15897</v>
      </c>
      <c r="L258" s="99" t="s">
        <v>186</v>
      </c>
      <c r="M258" s="98">
        <v>23534</v>
      </c>
      <c r="N258" s="99" t="s">
        <v>283</v>
      </c>
      <c r="O258" s="100">
        <f t="shared" si="135"/>
        <v>39431</v>
      </c>
      <c r="P258" s="109" t="s">
        <v>125</v>
      </c>
      <c r="Q258" s="100">
        <v>47050</v>
      </c>
      <c r="R258" s="99" t="s">
        <v>284</v>
      </c>
      <c r="S258" s="16"/>
      <c r="T258" s="11"/>
    </row>
    <row r="259" spans="1:20" ht="17.25" customHeight="1">
      <c r="A259" s="17"/>
      <c r="B259" s="70" t="s">
        <v>67</v>
      </c>
      <c r="C259" s="98">
        <v>146033</v>
      </c>
      <c r="D259" s="99" t="s">
        <v>285</v>
      </c>
      <c r="E259" s="98">
        <v>105550</v>
      </c>
      <c r="F259" s="109" t="s">
        <v>213</v>
      </c>
      <c r="G259" s="98">
        <v>5593</v>
      </c>
      <c r="H259" s="99" t="s">
        <v>253</v>
      </c>
      <c r="I259" s="100">
        <f t="shared" si="134"/>
        <v>111143</v>
      </c>
      <c r="J259" s="99" t="s">
        <v>213</v>
      </c>
      <c r="K259" s="98">
        <v>15512</v>
      </c>
      <c r="L259" s="99" t="s">
        <v>286</v>
      </c>
      <c r="M259" s="98">
        <v>19378</v>
      </c>
      <c r="N259" s="109" t="s">
        <v>272</v>
      </c>
      <c r="O259" s="100">
        <f t="shared" si="135"/>
        <v>34890</v>
      </c>
      <c r="P259" s="99" t="s">
        <v>226</v>
      </c>
      <c r="Q259" s="100">
        <v>40483</v>
      </c>
      <c r="R259" s="99" t="s">
        <v>287</v>
      </c>
      <c r="S259" s="16"/>
      <c r="T259" s="11"/>
    </row>
    <row r="260" spans="1:20" ht="17.25" customHeight="1">
      <c r="A260" s="17"/>
      <c r="B260" s="70" t="s">
        <v>68</v>
      </c>
      <c r="C260" s="98">
        <v>157780</v>
      </c>
      <c r="D260" s="99" t="s">
        <v>288</v>
      </c>
      <c r="E260" s="98">
        <v>107109</v>
      </c>
      <c r="F260" s="109" t="s">
        <v>289</v>
      </c>
      <c r="G260" s="98">
        <v>5772</v>
      </c>
      <c r="H260" s="99" t="s">
        <v>290</v>
      </c>
      <c r="I260" s="100">
        <f t="shared" si="134"/>
        <v>112881</v>
      </c>
      <c r="J260" s="99" t="s">
        <v>211</v>
      </c>
      <c r="K260" s="98">
        <v>24540</v>
      </c>
      <c r="L260" s="99" t="s">
        <v>121</v>
      </c>
      <c r="M260" s="98">
        <v>20359</v>
      </c>
      <c r="N260" s="99" t="s">
        <v>291</v>
      </c>
      <c r="O260" s="100">
        <f t="shared" si="135"/>
        <v>44899</v>
      </c>
      <c r="P260" s="99" t="s">
        <v>276</v>
      </c>
      <c r="Q260" s="100">
        <v>50671</v>
      </c>
      <c r="R260" s="99" t="s">
        <v>186</v>
      </c>
      <c r="S260" s="16"/>
      <c r="T260" s="11"/>
    </row>
    <row r="261" spans="1:20" ht="17.25" customHeight="1">
      <c r="A261" s="17"/>
      <c r="B261" s="70" t="s">
        <v>69</v>
      </c>
      <c r="C261" s="98">
        <v>134133</v>
      </c>
      <c r="D261" s="99" t="s">
        <v>199</v>
      </c>
      <c r="E261" s="98">
        <v>94483</v>
      </c>
      <c r="F261" s="109" t="s">
        <v>292</v>
      </c>
      <c r="G261" s="98">
        <v>5072</v>
      </c>
      <c r="H261" s="99" t="s">
        <v>217</v>
      </c>
      <c r="I261" s="98">
        <f t="shared" si="134"/>
        <v>99555</v>
      </c>
      <c r="J261" s="99" t="s">
        <v>150</v>
      </c>
      <c r="K261" s="98">
        <v>14060</v>
      </c>
      <c r="L261" s="109" t="s">
        <v>293</v>
      </c>
      <c r="M261" s="98">
        <v>20518</v>
      </c>
      <c r="N261" s="99" t="s">
        <v>133</v>
      </c>
      <c r="O261" s="98">
        <f t="shared" si="135"/>
        <v>34578</v>
      </c>
      <c r="P261" s="99" t="s">
        <v>217</v>
      </c>
      <c r="Q261" s="98">
        <v>39650</v>
      </c>
      <c r="R261" s="99" t="s">
        <v>217</v>
      </c>
      <c r="S261" s="16"/>
      <c r="T261" s="11"/>
    </row>
    <row r="262" spans="1:20" ht="17.25" customHeight="1">
      <c r="A262" s="20"/>
      <c r="B262" s="71" t="s">
        <v>70</v>
      </c>
      <c r="C262" s="102">
        <f>SUM(C250:C261)</f>
        <v>1923716</v>
      </c>
      <c r="D262" s="111" t="s">
        <v>282</v>
      </c>
      <c r="E262" s="102">
        <f>SUM(E250:E261)</f>
        <v>1387068</v>
      </c>
      <c r="F262" s="111" t="s">
        <v>291</v>
      </c>
      <c r="G262" s="102">
        <f>SUM(G250:G261)</f>
        <v>77547</v>
      </c>
      <c r="H262" s="112" t="s">
        <v>284</v>
      </c>
      <c r="I262" s="113">
        <f>SUM(I250:I261)</f>
        <v>1464615</v>
      </c>
      <c r="J262" s="111" t="s">
        <v>291</v>
      </c>
      <c r="K262" s="102">
        <f>SUM(K250:K261)</f>
        <v>197141</v>
      </c>
      <c r="L262" s="111" t="s">
        <v>235</v>
      </c>
      <c r="M262" s="102">
        <f>SUM(M250:M261)</f>
        <v>261960</v>
      </c>
      <c r="N262" s="111" t="s">
        <v>105</v>
      </c>
      <c r="O262" s="102">
        <f t="shared" si="135"/>
        <v>459101</v>
      </c>
      <c r="P262" s="111" t="s">
        <v>254</v>
      </c>
      <c r="Q262" s="102">
        <f>SUM(Q250:Q261)</f>
        <v>536648</v>
      </c>
      <c r="R262" s="111" t="s">
        <v>281</v>
      </c>
      <c r="S262" s="16"/>
      <c r="T262" s="11"/>
    </row>
    <row r="263" spans="1:20" ht="17.25" customHeight="1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6"/>
      <c r="T263" s="11"/>
    </row>
    <row r="264" spans="1:20" ht="17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6"/>
      <c r="T264" s="11"/>
    </row>
    <row r="265" spans="1:20" ht="17.25" customHeight="1">
      <c r="A265" s="12"/>
      <c r="B265" s="13"/>
      <c r="C265" s="14" t="s">
        <v>1</v>
      </c>
      <c r="D265" s="14"/>
      <c r="E265" s="14" t="s">
        <v>2</v>
      </c>
      <c r="F265" s="14"/>
      <c r="G265" s="14" t="s">
        <v>3</v>
      </c>
      <c r="H265" s="14"/>
      <c r="I265" s="14" t="s">
        <v>4</v>
      </c>
      <c r="J265" s="14"/>
      <c r="K265" s="14" t="s">
        <v>5</v>
      </c>
      <c r="L265" s="14"/>
      <c r="M265" s="14" t="s">
        <v>6</v>
      </c>
      <c r="N265" s="14"/>
      <c r="O265" s="14" t="s">
        <v>7</v>
      </c>
      <c r="P265" s="14"/>
      <c r="Q265" s="14" t="s">
        <v>8</v>
      </c>
      <c r="R265" s="14"/>
      <c r="S265" s="16"/>
      <c r="T265" s="11"/>
    </row>
    <row r="266" spans="1:20" ht="17.25" customHeight="1">
      <c r="A266" s="17"/>
      <c r="B266" s="18"/>
      <c r="C266" s="79"/>
      <c r="D266" s="80" t="s">
        <v>9</v>
      </c>
      <c r="E266" s="79" t="s">
        <v>10</v>
      </c>
      <c r="F266" s="80" t="s">
        <v>9</v>
      </c>
      <c r="G266" s="79" t="s">
        <v>11</v>
      </c>
      <c r="H266" s="80" t="s">
        <v>9</v>
      </c>
      <c r="I266" s="79" t="s">
        <v>12</v>
      </c>
      <c r="J266" s="80" t="s">
        <v>9</v>
      </c>
      <c r="K266" s="79" t="s">
        <v>13</v>
      </c>
      <c r="L266" s="80" t="s">
        <v>9</v>
      </c>
      <c r="M266" s="79" t="s">
        <v>14</v>
      </c>
      <c r="N266" s="80" t="s">
        <v>9</v>
      </c>
      <c r="O266" s="79" t="s">
        <v>15</v>
      </c>
      <c r="P266" s="80" t="s">
        <v>9</v>
      </c>
      <c r="Q266" s="79" t="s">
        <v>16</v>
      </c>
      <c r="R266" s="80" t="s">
        <v>9</v>
      </c>
      <c r="S266" s="76"/>
      <c r="T266" s="11"/>
    </row>
    <row r="267" spans="1:20" ht="17.25" customHeight="1">
      <c r="A267" s="20"/>
      <c r="B267" s="21" t="s">
        <v>17</v>
      </c>
      <c r="C267" s="81" t="s">
        <v>18</v>
      </c>
      <c r="D267" s="82" t="s">
        <v>19</v>
      </c>
      <c r="E267" s="81" t="s">
        <v>18</v>
      </c>
      <c r="F267" s="82" t="s">
        <v>19</v>
      </c>
      <c r="G267" s="81" t="s">
        <v>18</v>
      </c>
      <c r="H267" s="82" t="s">
        <v>19</v>
      </c>
      <c r="I267" s="81" t="s">
        <v>18</v>
      </c>
      <c r="J267" s="82" t="s">
        <v>19</v>
      </c>
      <c r="K267" s="81" t="s">
        <v>18</v>
      </c>
      <c r="L267" s="82" t="s">
        <v>19</v>
      </c>
      <c r="M267" s="81" t="s">
        <v>18</v>
      </c>
      <c r="N267" s="82" t="s">
        <v>19</v>
      </c>
      <c r="O267" s="81" t="s">
        <v>18</v>
      </c>
      <c r="P267" s="82" t="s">
        <v>19</v>
      </c>
      <c r="Q267" s="81" t="s">
        <v>18</v>
      </c>
      <c r="R267" s="82" t="s">
        <v>19</v>
      </c>
      <c r="S267" s="76"/>
      <c r="T267" s="11"/>
    </row>
    <row r="268" spans="1:20" ht="17.25" customHeight="1">
      <c r="A268" s="12"/>
      <c r="B268" s="61" t="s">
        <v>294</v>
      </c>
      <c r="C268" s="116">
        <v>131999</v>
      </c>
      <c r="D268" s="97" t="s">
        <v>295</v>
      </c>
      <c r="E268" s="116">
        <v>97852</v>
      </c>
      <c r="F268" s="97" t="s">
        <v>226</v>
      </c>
      <c r="G268" s="116">
        <v>4862</v>
      </c>
      <c r="H268" s="97" t="s">
        <v>296</v>
      </c>
      <c r="I268" s="116">
        <f aca="true" t="shared" si="137" ref="I268:I279">SUM((E268+G268))</f>
        <v>102714</v>
      </c>
      <c r="J268" s="97" t="s">
        <v>122</v>
      </c>
      <c r="K268" s="116">
        <v>11590</v>
      </c>
      <c r="L268" s="97" t="s">
        <v>297</v>
      </c>
      <c r="M268" s="116">
        <v>17695</v>
      </c>
      <c r="N268" s="97" t="s">
        <v>230</v>
      </c>
      <c r="O268" s="116">
        <f aca="true" t="shared" si="138" ref="O268:O280">SUM((K268+M268))</f>
        <v>29285</v>
      </c>
      <c r="P268" s="97" t="s">
        <v>218</v>
      </c>
      <c r="Q268" s="116">
        <f aca="true" t="shared" si="139" ref="Q268:Q274">SUM(((G268+K268)+M268))</f>
        <v>34147</v>
      </c>
      <c r="R268" s="97" t="s">
        <v>298</v>
      </c>
      <c r="S268" s="16"/>
      <c r="T268" s="11"/>
    </row>
    <row r="269" spans="1:20" ht="17.25" customHeight="1">
      <c r="A269" s="17"/>
      <c r="B269" s="65" t="s">
        <v>299</v>
      </c>
      <c r="C269" s="100">
        <v>173460</v>
      </c>
      <c r="D269" s="99" t="s">
        <v>300</v>
      </c>
      <c r="E269" s="100">
        <v>130401</v>
      </c>
      <c r="F269" s="99" t="s">
        <v>301</v>
      </c>
      <c r="G269" s="100">
        <v>6836</v>
      </c>
      <c r="H269" s="118">
        <v>-15</v>
      </c>
      <c r="I269" s="100">
        <f t="shared" si="137"/>
        <v>137237</v>
      </c>
      <c r="J269" s="99" t="s">
        <v>208</v>
      </c>
      <c r="K269" s="100">
        <v>13837</v>
      </c>
      <c r="L269" s="99" t="s">
        <v>302</v>
      </c>
      <c r="M269" s="100">
        <v>22386</v>
      </c>
      <c r="N269" s="99" t="s">
        <v>303</v>
      </c>
      <c r="O269" s="100">
        <f t="shared" si="138"/>
        <v>36223</v>
      </c>
      <c r="P269" s="99" t="s">
        <v>304</v>
      </c>
      <c r="Q269" s="100">
        <f t="shared" si="139"/>
        <v>43059</v>
      </c>
      <c r="R269" s="99" t="s">
        <v>239</v>
      </c>
      <c r="S269" s="16"/>
      <c r="T269" s="11"/>
    </row>
    <row r="270" spans="1:20" ht="17.25" customHeight="1">
      <c r="A270" s="17"/>
      <c r="B270" s="65" t="s">
        <v>39</v>
      </c>
      <c r="C270" s="100">
        <v>273671</v>
      </c>
      <c r="D270" s="99" t="s">
        <v>305</v>
      </c>
      <c r="E270" s="100">
        <v>205767</v>
      </c>
      <c r="F270" s="99" t="s">
        <v>225</v>
      </c>
      <c r="G270" s="100">
        <v>11259</v>
      </c>
      <c r="H270" s="99" t="s">
        <v>168</v>
      </c>
      <c r="I270" s="100">
        <f t="shared" si="137"/>
        <v>217026</v>
      </c>
      <c r="J270" s="99" t="s">
        <v>287</v>
      </c>
      <c r="K270" s="100">
        <v>21270</v>
      </c>
      <c r="L270" s="99" t="s">
        <v>306</v>
      </c>
      <c r="M270" s="100">
        <v>35375</v>
      </c>
      <c r="N270" s="99" t="s">
        <v>307</v>
      </c>
      <c r="O270" s="100">
        <f t="shared" si="138"/>
        <v>56645</v>
      </c>
      <c r="P270" s="99" t="s">
        <v>308</v>
      </c>
      <c r="Q270" s="100">
        <f t="shared" si="139"/>
        <v>67904</v>
      </c>
      <c r="R270" s="99" t="s">
        <v>309</v>
      </c>
      <c r="S270" s="16"/>
      <c r="T270" s="11"/>
    </row>
    <row r="271" spans="1:20" ht="17.25" customHeight="1">
      <c r="A271" s="17"/>
      <c r="B271" s="65" t="s">
        <v>61</v>
      </c>
      <c r="C271" s="101">
        <v>139878</v>
      </c>
      <c r="D271" s="99" t="s">
        <v>262</v>
      </c>
      <c r="E271" s="101">
        <v>101244</v>
      </c>
      <c r="F271" s="99" t="s">
        <v>208</v>
      </c>
      <c r="G271" s="101">
        <v>6397</v>
      </c>
      <c r="H271" s="99" t="s">
        <v>310</v>
      </c>
      <c r="I271" s="100">
        <f t="shared" si="137"/>
        <v>107641</v>
      </c>
      <c r="J271" s="99" t="s">
        <v>213</v>
      </c>
      <c r="K271" s="100">
        <v>13125</v>
      </c>
      <c r="L271" s="99" t="s">
        <v>236</v>
      </c>
      <c r="M271" s="100">
        <v>19112</v>
      </c>
      <c r="N271" s="99" t="s">
        <v>219</v>
      </c>
      <c r="O271" s="100">
        <f t="shared" si="138"/>
        <v>32237</v>
      </c>
      <c r="P271" s="99" t="s">
        <v>134</v>
      </c>
      <c r="Q271" s="100">
        <f t="shared" si="139"/>
        <v>38634</v>
      </c>
      <c r="R271" s="99" t="s">
        <v>266</v>
      </c>
      <c r="S271" s="16"/>
      <c r="T271" s="11"/>
    </row>
    <row r="272" spans="1:20" ht="17.25" customHeight="1">
      <c r="A272" s="17"/>
      <c r="B272" s="65" t="s">
        <v>62</v>
      </c>
      <c r="C272" s="100">
        <v>135178</v>
      </c>
      <c r="D272" s="99" t="s">
        <v>147</v>
      </c>
      <c r="E272" s="100">
        <v>96450</v>
      </c>
      <c r="F272" s="99" t="s">
        <v>272</v>
      </c>
      <c r="G272" s="100">
        <v>6521</v>
      </c>
      <c r="H272" s="99" t="s">
        <v>178</v>
      </c>
      <c r="I272" s="100">
        <f t="shared" si="137"/>
        <v>102971</v>
      </c>
      <c r="J272" s="99" t="s">
        <v>134</v>
      </c>
      <c r="K272" s="100">
        <v>13404</v>
      </c>
      <c r="L272" s="99" t="s">
        <v>311</v>
      </c>
      <c r="M272" s="100">
        <v>18803</v>
      </c>
      <c r="N272" s="99" t="s">
        <v>291</v>
      </c>
      <c r="O272" s="100">
        <f t="shared" si="138"/>
        <v>32207</v>
      </c>
      <c r="P272" s="99" t="s">
        <v>277</v>
      </c>
      <c r="Q272" s="100">
        <f t="shared" si="139"/>
        <v>38728</v>
      </c>
      <c r="R272" s="99" t="s">
        <v>105</v>
      </c>
      <c r="S272" s="16"/>
      <c r="T272" s="11"/>
    </row>
    <row r="273" spans="1:20" ht="17.25" customHeight="1">
      <c r="A273" s="17"/>
      <c r="B273" s="65" t="s">
        <v>63</v>
      </c>
      <c r="C273" s="101">
        <v>158349</v>
      </c>
      <c r="D273" s="99" t="s">
        <v>113</v>
      </c>
      <c r="E273" s="101">
        <v>108454</v>
      </c>
      <c r="F273" s="109" t="s">
        <v>133</v>
      </c>
      <c r="G273" s="101">
        <v>6787</v>
      </c>
      <c r="H273" s="99" t="s">
        <v>150</v>
      </c>
      <c r="I273" s="100">
        <f t="shared" si="137"/>
        <v>115241</v>
      </c>
      <c r="J273" s="99" t="s">
        <v>312</v>
      </c>
      <c r="K273" s="101">
        <v>20977</v>
      </c>
      <c r="L273" s="109" t="s">
        <v>313</v>
      </c>
      <c r="M273" s="101">
        <v>22131</v>
      </c>
      <c r="N273" s="99" t="s">
        <v>86</v>
      </c>
      <c r="O273" s="100">
        <f t="shared" si="138"/>
        <v>43108</v>
      </c>
      <c r="P273" s="99" t="s">
        <v>147</v>
      </c>
      <c r="Q273" s="100">
        <f t="shared" si="139"/>
        <v>49895</v>
      </c>
      <c r="R273" s="99" t="s">
        <v>113</v>
      </c>
      <c r="S273" s="16"/>
      <c r="T273" s="11"/>
    </row>
    <row r="274" spans="1:20" ht="17.25" customHeight="1">
      <c r="A274" s="17"/>
      <c r="B274" s="70" t="s">
        <v>64</v>
      </c>
      <c r="C274" s="100">
        <v>161090</v>
      </c>
      <c r="D274" s="99" t="s">
        <v>188</v>
      </c>
      <c r="E274" s="100">
        <v>114604</v>
      </c>
      <c r="F274" s="99" t="s">
        <v>149</v>
      </c>
      <c r="G274" s="100">
        <v>7418</v>
      </c>
      <c r="H274" s="99" t="s">
        <v>263</v>
      </c>
      <c r="I274" s="100">
        <f t="shared" si="137"/>
        <v>122022</v>
      </c>
      <c r="J274" s="99" t="s">
        <v>281</v>
      </c>
      <c r="K274" s="100">
        <v>15583</v>
      </c>
      <c r="L274" s="99" t="s">
        <v>272</v>
      </c>
      <c r="M274" s="100">
        <v>23485</v>
      </c>
      <c r="N274" s="99" t="s">
        <v>314</v>
      </c>
      <c r="O274" s="100">
        <f t="shared" si="138"/>
        <v>39068</v>
      </c>
      <c r="P274" s="99" t="s">
        <v>315</v>
      </c>
      <c r="Q274" s="100">
        <f t="shared" si="139"/>
        <v>46486</v>
      </c>
      <c r="R274" s="99" t="s">
        <v>211</v>
      </c>
      <c r="S274" s="16"/>
      <c r="T274" s="11"/>
    </row>
    <row r="275" spans="1:20" ht="17.25" customHeight="1">
      <c r="A275" s="35"/>
      <c r="B275" s="70" t="s">
        <v>65</v>
      </c>
      <c r="C275" s="100">
        <v>111962</v>
      </c>
      <c r="D275" s="99" t="s">
        <v>222</v>
      </c>
      <c r="E275" s="100">
        <v>80327</v>
      </c>
      <c r="F275" s="99" t="s">
        <v>314</v>
      </c>
      <c r="G275" s="100">
        <v>5033</v>
      </c>
      <c r="H275" s="99" t="s">
        <v>129</v>
      </c>
      <c r="I275" s="100">
        <f t="shared" si="137"/>
        <v>85360</v>
      </c>
      <c r="J275" s="99" t="s">
        <v>113</v>
      </c>
      <c r="K275" s="100">
        <v>10706</v>
      </c>
      <c r="L275" s="109" t="s">
        <v>147</v>
      </c>
      <c r="M275" s="100">
        <v>15896</v>
      </c>
      <c r="N275" s="99" t="s">
        <v>221</v>
      </c>
      <c r="O275" s="100">
        <f t="shared" si="138"/>
        <v>26602</v>
      </c>
      <c r="P275" s="99" t="s">
        <v>271</v>
      </c>
      <c r="Q275" s="100">
        <v>31635</v>
      </c>
      <c r="R275" s="99" t="s">
        <v>105</v>
      </c>
      <c r="S275" s="16"/>
      <c r="T275" s="11"/>
    </row>
    <row r="276" spans="1:20" ht="17.25" customHeight="1">
      <c r="A276" s="35"/>
      <c r="B276" s="70" t="s">
        <v>66</v>
      </c>
      <c r="C276" s="100">
        <v>171350</v>
      </c>
      <c r="D276" s="99" t="s">
        <v>289</v>
      </c>
      <c r="E276" s="100">
        <v>124451</v>
      </c>
      <c r="F276" s="99" t="s">
        <v>271</v>
      </c>
      <c r="G276" s="100">
        <v>7186</v>
      </c>
      <c r="H276" s="99" t="s">
        <v>166</v>
      </c>
      <c r="I276" s="100">
        <f t="shared" si="137"/>
        <v>131637</v>
      </c>
      <c r="J276" s="99" t="s">
        <v>187</v>
      </c>
      <c r="K276" s="98">
        <v>15137</v>
      </c>
      <c r="L276" s="99" t="s">
        <v>201</v>
      </c>
      <c r="M276" s="98">
        <v>24576</v>
      </c>
      <c r="N276" s="99" t="s">
        <v>271</v>
      </c>
      <c r="O276" s="100">
        <f t="shared" si="138"/>
        <v>39713</v>
      </c>
      <c r="P276" s="99" t="s">
        <v>271</v>
      </c>
      <c r="Q276" s="100">
        <f aca="true" t="shared" si="140" ref="Q276:Q277">SUM(((G276+K276)+M276))</f>
        <v>46899</v>
      </c>
      <c r="R276" s="99" t="s">
        <v>268</v>
      </c>
      <c r="S276" s="16"/>
      <c r="T276" s="11"/>
    </row>
    <row r="277" spans="1:20" ht="17.25" customHeight="1">
      <c r="A277" s="17"/>
      <c r="B277" s="70" t="s">
        <v>67</v>
      </c>
      <c r="C277" s="98">
        <v>134665</v>
      </c>
      <c r="D277" s="99" t="s">
        <v>165</v>
      </c>
      <c r="E277" s="98">
        <v>98468</v>
      </c>
      <c r="F277" s="99" t="s">
        <v>184</v>
      </c>
      <c r="G277" s="98">
        <v>5199</v>
      </c>
      <c r="H277" s="99" t="s">
        <v>316</v>
      </c>
      <c r="I277" s="100">
        <f t="shared" si="137"/>
        <v>103667</v>
      </c>
      <c r="J277" s="99" t="s">
        <v>317</v>
      </c>
      <c r="K277" s="98">
        <v>12876</v>
      </c>
      <c r="L277" s="99" t="s">
        <v>164</v>
      </c>
      <c r="M277" s="98">
        <v>18122</v>
      </c>
      <c r="N277" s="99" t="s">
        <v>100</v>
      </c>
      <c r="O277" s="100">
        <f t="shared" si="138"/>
        <v>30998</v>
      </c>
      <c r="P277" s="99" t="s">
        <v>318</v>
      </c>
      <c r="Q277" s="100">
        <f t="shared" si="140"/>
        <v>36197</v>
      </c>
      <c r="R277" s="99" t="s">
        <v>319</v>
      </c>
      <c r="S277" s="16"/>
      <c r="T277" s="11"/>
    </row>
    <row r="278" spans="1:20" ht="17.25" customHeight="1">
      <c r="A278" s="17"/>
      <c r="B278" s="70" t="s">
        <v>68</v>
      </c>
      <c r="C278" s="98">
        <v>153122</v>
      </c>
      <c r="D278" s="99" t="s">
        <v>274</v>
      </c>
      <c r="E278" s="98">
        <v>104846</v>
      </c>
      <c r="F278" s="109" t="s">
        <v>237</v>
      </c>
      <c r="G278" s="98">
        <v>5039</v>
      </c>
      <c r="H278" s="99" t="s">
        <v>320</v>
      </c>
      <c r="I278" s="100">
        <f t="shared" si="137"/>
        <v>109885</v>
      </c>
      <c r="J278" s="99" t="s">
        <v>321</v>
      </c>
      <c r="K278" s="98">
        <v>23099</v>
      </c>
      <c r="L278" s="99" t="s">
        <v>86</v>
      </c>
      <c r="M278" s="98">
        <v>20138</v>
      </c>
      <c r="N278" s="99" t="s">
        <v>76</v>
      </c>
      <c r="O278" s="100">
        <f t="shared" si="138"/>
        <v>43237</v>
      </c>
      <c r="P278" s="99" t="s">
        <v>322</v>
      </c>
      <c r="Q278" s="100">
        <v>48276</v>
      </c>
      <c r="R278" s="99" t="s">
        <v>104</v>
      </c>
      <c r="S278" s="16"/>
      <c r="T278" s="11"/>
    </row>
    <row r="279" spans="1:20" ht="17.25" customHeight="1">
      <c r="A279" s="17"/>
      <c r="B279" s="70" t="s">
        <v>69</v>
      </c>
      <c r="C279" s="98">
        <v>146426</v>
      </c>
      <c r="D279" s="99" t="s">
        <v>323</v>
      </c>
      <c r="E279" s="98">
        <v>109219</v>
      </c>
      <c r="F279" s="109" t="s">
        <v>324</v>
      </c>
      <c r="G279" s="98">
        <v>4760</v>
      </c>
      <c r="H279" s="99" t="s">
        <v>163</v>
      </c>
      <c r="I279" s="98">
        <f t="shared" si="137"/>
        <v>113979</v>
      </c>
      <c r="J279" s="109" t="s">
        <v>93</v>
      </c>
      <c r="K279" s="98">
        <v>12391</v>
      </c>
      <c r="L279" s="109" t="s">
        <v>169</v>
      </c>
      <c r="M279" s="98">
        <v>20056</v>
      </c>
      <c r="N279" s="99" t="s">
        <v>136</v>
      </c>
      <c r="O279" s="98">
        <f t="shared" si="138"/>
        <v>32447</v>
      </c>
      <c r="P279" s="109" t="s">
        <v>275</v>
      </c>
      <c r="Q279" s="98">
        <v>37207</v>
      </c>
      <c r="R279" s="99" t="s">
        <v>325</v>
      </c>
      <c r="S279" s="16"/>
      <c r="T279" s="11"/>
    </row>
    <row r="280" spans="1:20" ht="17.25" customHeight="1">
      <c r="A280" s="20"/>
      <c r="B280" s="71" t="s">
        <v>70</v>
      </c>
      <c r="C280" s="102">
        <f>SUM(C268:C279)</f>
        <v>1891150</v>
      </c>
      <c r="D280" s="111" t="s">
        <v>277</v>
      </c>
      <c r="E280" s="102">
        <f>SUM(E268:E279)</f>
        <v>1372083</v>
      </c>
      <c r="F280" s="111" t="s">
        <v>121</v>
      </c>
      <c r="G280" s="102">
        <f>SUM(G268:G279)</f>
        <v>77297</v>
      </c>
      <c r="H280" s="112" t="s">
        <v>326</v>
      </c>
      <c r="I280" s="113">
        <f>SUM(I268:I279)</f>
        <v>1449380</v>
      </c>
      <c r="J280" s="111" t="s">
        <v>202</v>
      </c>
      <c r="K280" s="102">
        <f>SUM(K268:K279)</f>
        <v>183995</v>
      </c>
      <c r="L280" s="111" t="s">
        <v>217</v>
      </c>
      <c r="M280" s="102">
        <f>SUM(M268:M279)</f>
        <v>257775</v>
      </c>
      <c r="N280" s="111" t="s">
        <v>143</v>
      </c>
      <c r="O280" s="102">
        <f t="shared" si="138"/>
        <v>441770</v>
      </c>
      <c r="P280" s="111" t="s">
        <v>203</v>
      </c>
      <c r="Q280" s="102">
        <f>SUM(Q268:Q279)</f>
        <v>519067</v>
      </c>
      <c r="R280" s="111" t="s">
        <v>181</v>
      </c>
      <c r="S280" s="16"/>
      <c r="T280" s="11"/>
    </row>
    <row r="281" spans="1:20" ht="17.2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6"/>
      <c r="T281" s="11"/>
    </row>
    <row r="282" spans="1:20" ht="17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6"/>
      <c r="T282" s="11"/>
    </row>
    <row r="283" spans="1:20" ht="17.25" customHeight="1">
      <c r="A283" s="12"/>
      <c r="B283" s="13"/>
      <c r="C283" s="14" t="s">
        <v>1</v>
      </c>
      <c r="D283" s="14"/>
      <c r="E283" s="14" t="s">
        <v>2</v>
      </c>
      <c r="F283" s="14"/>
      <c r="G283" s="14" t="s">
        <v>3</v>
      </c>
      <c r="H283" s="14"/>
      <c r="I283" s="14" t="s">
        <v>4</v>
      </c>
      <c r="J283" s="14"/>
      <c r="K283" s="14" t="s">
        <v>5</v>
      </c>
      <c r="L283" s="14"/>
      <c r="M283" s="14" t="s">
        <v>6</v>
      </c>
      <c r="N283" s="14"/>
      <c r="O283" s="14" t="s">
        <v>7</v>
      </c>
      <c r="P283" s="14"/>
      <c r="Q283" s="14" t="s">
        <v>8</v>
      </c>
      <c r="R283" s="14"/>
      <c r="S283" s="16"/>
      <c r="T283" s="11"/>
    </row>
    <row r="284" spans="1:20" ht="17.25" customHeight="1">
      <c r="A284" s="17"/>
      <c r="B284" s="18"/>
      <c r="C284" s="79"/>
      <c r="D284" s="80" t="s">
        <v>9</v>
      </c>
      <c r="E284" s="79" t="s">
        <v>10</v>
      </c>
      <c r="F284" s="80" t="s">
        <v>9</v>
      </c>
      <c r="G284" s="79" t="s">
        <v>11</v>
      </c>
      <c r="H284" s="80" t="s">
        <v>9</v>
      </c>
      <c r="I284" s="79" t="s">
        <v>12</v>
      </c>
      <c r="J284" s="80" t="s">
        <v>9</v>
      </c>
      <c r="K284" s="79" t="s">
        <v>13</v>
      </c>
      <c r="L284" s="80" t="s">
        <v>9</v>
      </c>
      <c r="M284" s="79" t="s">
        <v>14</v>
      </c>
      <c r="N284" s="80" t="s">
        <v>9</v>
      </c>
      <c r="O284" s="79" t="s">
        <v>15</v>
      </c>
      <c r="P284" s="80" t="s">
        <v>9</v>
      </c>
      <c r="Q284" s="79" t="s">
        <v>16</v>
      </c>
      <c r="R284" s="80" t="s">
        <v>9</v>
      </c>
      <c r="S284" s="76"/>
      <c r="T284" s="11"/>
    </row>
    <row r="285" spans="1:20" ht="17.25" customHeight="1">
      <c r="A285" s="20"/>
      <c r="B285" s="21" t="s">
        <v>17</v>
      </c>
      <c r="C285" s="81" t="s">
        <v>18</v>
      </c>
      <c r="D285" s="82" t="s">
        <v>19</v>
      </c>
      <c r="E285" s="81" t="s">
        <v>18</v>
      </c>
      <c r="F285" s="82" t="s">
        <v>19</v>
      </c>
      <c r="G285" s="81" t="s">
        <v>18</v>
      </c>
      <c r="H285" s="82" t="s">
        <v>19</v>
      </c>
      <c r="I285" s="81" t="s">
        <v>18</v>
      </c>
      <c r="J285" s="82" t="s">
        <v>19</v>
      </c>
      <c r="K285" s="81" t="s">
        <v>18</v>
      </c>
      <c r="L285" s="82" t="s">
        <v>19</v>
      </c>
      <c r="M285" s="81" t="s">
        <v>18</v>
      </c>
      <c r="N285" s="82" t="s">
        <v>19</v>
      </c>
      <c r="O285" s="81" t="s">
        <v>18</v>
      </c>
      <c r="P285" s="82" t="s">
        <v>19</v>
      </c>
      <c r="Q285" s="81" t="s">
        <v>18</v>
      </c>
      <c r="R285" s="82" t="s">
        <v>19</v>
      </c>
      <c r="S285" s="76"/>
      <c r="T285" s="11"/>
    </row>
    <row r="286" spans="1:20" ht="17.25" customHeight="1">
      <c r="A286" s="12"/>
      <c r="B286" s="61" t="s">
        <v>327</v>
      </c>
      <c r="C286" s="116">
        <v>120429</v>
      </c>
      <c r="D286" s="97">
        <v>-0.16</v>
      </c>
      <c r="E286" s="116">
        <v>86940</v>
      </c>
      <c r="F286" s="97">
        <v>-0.9</v>
      </c>
      <c r="G286" s="116">
        <v>6308</v>
      </c>
      <c r="H286" s="97">
        <v>-12.1</v>
      </c>
      <c r="I286" s="116">
        <f aca="true" t="shared" si="141" ref="I286:I294">SUM((E286+G286))</f>
        <v>93248</v>
      </c>
      <c r="J286" s="97">
        <v>-1.7</v>
      </c>
      <c r="K286" s="116">
        <v>10490</v>
      </c>
      <c r="L286" s="97" t="s">
        <v>262</v>
      </c>
      <c r="M286" s="116">
        <v>16691</v>
      </c>
      <c r="N286" s="97" t="s">
        <v>136</v>
      </c>
      <c r="O286" s="116">
        <f aca="true" t="shared" si="142" ref="O286:O294">SUM((K286+M286))</f>
        <v>27181</v>
      </c>
      <c r="P286" s="97" t="s">
        <v>134</v>
      </c>
      <c r="Q286" s="116">
        <f aca="true" t="shared" si="143" ref="Q286:Q294">SUM(((G286+K286)+M286))</f>
        <v>33489</v>
      </c>
      <c r="R286" s="97" t="s">
        <v>282</v>
      </c>
      <c r="S286" s="16"/>
      <c r="T286" s="11"/>
    </row>
    <row r="287" spans="1:20" ht="17.25" customHeight="1">
      <c r="A287" s="17"/>
      <c r="B287" s="65" t="s">
        <v>328</v>
      </c>
      <c r="C287" s="100">
        <v>158587</v>
      </c>
      <c r="D287" s="99">
        <v>-5.3</v>
      </c>
      <c r="E287" s="100">
        <v>117873</v>
      </c>
      <c r="F287" s="99">
        <v>-3.9</v>
      </c>
      <c r="G287" s="100">
        <v>8039</v>
      </c>
      <c r="H287" s="99">
        <v>-17.6</v>
      </c>
      <c r="I287" s="100">
        <f t="shared" si="141"/>
        <v>125912</v>
      </c>
      <c r="J287" s="99">
        <v>-4.9</v>
      </c>
      <c r="K287" s="100">
        <v>12104</v>
      </c>
      <c r="L287" s="99">
        <v>-0.8</v>
      </c>
      <c r="M287" s="100">
        <v>20571</v>
      </c>
      <c r="N287" s="99">
        <v>-9.7</v>
      </c>
      <c r="O287" s="100">
        <f t="shared" si="142"/>
        <v>32675</v>
      </c>
      <c r="P287" s="99">
        <v>-6.6</v>
      </c>
      <c r="Q287" s="100">
        <f t="shared" si="143"/>
        <v>40714</v>
      </c>
      <c r="R287" s="99">
        <v>-9</v>
      </c>
      <c r="S287" s="16"/>
      <c r="T287" s="11"/>
    </row>
    <row r="288" spans="1:20" ht="17.25" customHeight="1">
      <c r="A288" s="17"/>
      <c r="B288" s="65" t="s">
        <v>39</v>
      </c>
      <c r="C288" s="100">
        <v>243638</v>
      </c>
      <c r="D288" s="99" t="s">
        <v>312</v>
      </c>
      <c r="E288" s="100">
        <v>181043</v>
      </c>
      <c r="F288" s="99" t="s">
        <v>323</v>
      </c>
      <c r="G288" s="100">
        <v>13059</v>
      </c>
      <c r="H288" s="99">
        <v>-14.5</v>
      </c>
      <c r="I288" s="100">
        <f t="shared" si="141"/>
        <v>194102</v>
      </c>
      <c r="J288" s="99" t="s">
        <v>329</v>
      </c>
      <c r="K288" s="100">
        <v>17603</v>
      </c>
      <c r="L288" s="99" t="s">
        <v>146</v>
      </c>
      <c r="M288" s="100">
        <v>31933</v>
      </c>
      <c r="N288" s="99">
        <v>-6.9</v>
      </c>
      <c r="O288" s="100">
        <f t="shared" si="142"/>
        <v>49536</v>
      </c>
      <c r="P288" s="99">
        <v>-4.2</v>
      </c>
      <c r="Q288" s="100">
        <f t="shared" si="143"/>
        <v>62595</v>
      </c>
      <c r="R288" s="99">
        <v>-6.6</v>
      </c>
      <c r="S288" s="16"/>
      <c r="T288" s="11"/>
    </row>
    <row r="289" spans="1:20" ht="17.25" customHeight="1">
      <c r="A289" s="17"/>
      <c r="B289" s="65" t="s">
        <v>61</v>
      </c>
      <c r="C289" s="101">
        <v>130977</v>
      </c>
      <c r="D289" s="99">
        <v>-5.1</v>
      </c>
      <c r="E289" s="101">
        <v>92870</v>
      </c>
      <c r="F289" s="99">
        <v>-6.4</v>
      </c>
      <c r="G289" s="101">
        <v>7563</v>
      </c>
      <c r="H289" s="99">
        <v>-8.8</v>
      </c>
      <c r="I289" s="100">
        <f t="shared" si="141"/>
        <v>100433</v>
      </c>
      <c r="J289" s="99">
        <v>-6.6</v>
      </c>
      <c r="K289" s="100">
        <v>11603</v>
      </c>
      <c r="L289" s="99" t="s">
        <v>84</v>
      </c>
      <c r="M289" s="100">
        <v>18941</v>
      </c>
      <c r="N289" s="99" t="s">
        <v>330</v>
      </c>
      <c r="O289" s="100">
        <f t="shared" si="142"/>
        <v>30544</v>
      </c>
      <c r="P289" s="99" t="s">
        <v>331</v>
      </c>
      <c r="Q289" s="100">
        <f t="shared" si="143"/>
        <v>38107</v>
      </c>
      <c r="R289" s="99">
        <v>-1.6</v>
      </c>
      <c r="S289" s="16"/>
      <c r="T289" s="11"/>
    </row>
    <row r="290" spans="1:20" ht="17.25" customHeight="1">
      <c r="A290" s="17"/>
      <c r="B290" s="65" t="s">
        <v>62</v>
      </c>
      <c r="C290" s="100">
        <v>128330</v>
      </c>
      <c r="D290" s="99">
        <v>-6</v>
      </c>
      <c r="E290" s="100">
        <v>90223</v>
      </c>
      <c r="F290" s="99">
        <v>-8.6</v>
      </c>
      <c r="G290" s="100">
        <v>7369</v>
      </c>
      <c r="H290" s="99">
        <v>-9.1</v>
      </c>
      <c r="I290" s="100">
        <f t="shared" si="141"/>
        <v>97592</v>
      </c>
      <c r="J290" s="99">
        <v>-8.6</v>
      </c>
      <c r="K290" s="100">
        <v>12138</v>
      </c>
      <c r="L290" s="99" t="s">
        <v>278</v>
      </c>
      <c r="M290" s="100">
        <v>18600</v>
      </c>
      <c r="N290" s="99" t="s">
        <v>202</v>
      </c>
      <c r="O290" s="100">
        <f t="shared" si="142"/>
        <v>30738</v>
      </c>
      <c r="P290" s="99" t="s">
        <v>141</v>
      </c>
      <c r="Q290" s="100">
        <f t="shared" si="143"/>
        <v>38107</v>
      </c>
      <c r="R290" s="99" t="s">
        <v>219</v>
      </c>
      <c r="S290" s="16"/>
      <c r="T290" s="11"/>
    </row>
    <row r="291" spans="1:20" ht="17.25" customHeight="1">
      <c r="A291" s="17"/>
      <c r="B291" s="65" t="s">
        <v>63</v>
      </c>
      <c r="C291" s="101">
        <v>154707</v>
      </c>
      <c r="D291" s="99" t="s">
        <v>169</v>
      </c>
      <c r="E291" s="101">
        <v>105984</v>
      </c>
      <c r="F291" s="109">
        <v>-11.2</v>
      </c>
      <c r="G291" s="101">
        <v>7773</v>
      </c>
      <c r="H291" s="99">
        <v>-4.5</v>
      </c>
      <c r="I291" s="100">
        <f t="shared" si="141"/>
        <v>113757</v>
      </c>
      <c r="J291" s="99">
        <v>-10.8</v>
      </c>
      <c r="K291" s="101">
        <v>18224</v>
      </c>
      <c r="L291" s="109" t="s">
        <v>323</v>
      </c>
      <c r="M291" s="101">
        <v>22726</v>
      </c>
      <c r="N291" s="99" t="s">
        <v>256</v>
      </c>
      <c r="O291" s="100">
        <f t="shared" si="142"/>
        <v>40950</v>
      </c>
      <c r="P291" s="99" t="s">
        <v>266</v>
      </c>
      <c r="Q291" s="100">
        <f t="shared" si="143"/>
        <v>48723</v>
      </c>
      <c r="R291" s="99" t="s">
        <v>331</v>
      </c>
      <c r="S291" s="16"/>
      <c r="T291" s="11"/>
    </row>
    <row r="292" spans="1:20" ht="17.25" customHeight="1">
      <c r="A292" s="17"/>
      <c r="B292" s="70" t="s">
        <v>64</v>
      </c>
      <c r="C292" s="100">
        <v>155366</v>
      </c>
      <c r="D292" s="99" t="s">
        <v>86</v>
      </c>
      <c r="E292" s="100">
        <v>110094</v>
      </c>
      <c r="F292" s="99" t="s">
        <v>101</v>
      </c>
      <c r="G292" s="100">
        <v>7874</v>
      </c>
      <c r="H292" s="99">
        <v>-12.3</v>
      </c>
      <c r="I292" s="100">
        <f t="shared" si="141"/>
        <v>117968</v>
      </c>
      <c r="J292" s="99" t="s">
        <v>332</v>
      </c>
      <c r="K292" s="100">
        <v>14578</v>
      </c>
      <c r="L292" s="99" t="s">
        <v>141</v>
      </c>
      <c r="M292" s="100">
        <v>22820</v>
      </c>
      <c r="N292" s="99" t="s">
        <v>325</v>
      </c>
      <c r="O292" s="100">
        <f t="shared" si="142"/>
        <v>37398</v>
      </c>
      <c r="P292" s="99">
        <v>0</v>
      </c>
      <c r="Q292" s="100">
        <f t="shared" si="143"/>
        <v>45272</v>
      </c>
      <c r="R292" s="99" t="s">
        <v>76</v>
      </c>
      <c r="S292" s="16"/>
      <c r="T292" s="11"/>
    </row>
    <row r="293" spans="1:20" ht="17.25" customHeight="1">
      <c r="A293" s="35"/>
      <c r="B293" s="70" t="s">
        <v>65</v>
      </c>
      <c r="C293" s="100">
        <v>109157</v>
      </c>
      <c r="D293" s="99">
        <v>-4.1</v>
      </c>
      <c r="E293" s="100">
        <v>78029</v>
      </c>
      <c r="F293" s="99">
        <v>-4.8</v>
      </c>
      <c r="G293" s="100">
        <v>5353</v>
      </c>
      <c r="H293" s="99">
        <v>-15.4</v>
      </c>
      <c r="I293" s="100">
        <f t="shared" si="141"/>
        <v>83382</v>
      </c>
      <c r="J293" s="99">
        <v>-5.6</v>
      </c>
      <c r="K293" s="100">
        <v>10165</v>
      </c>
      <c r="L293" s="109" t="s">
        <v>269</v>
      </c>
      <c r="M293" s="100">
        <v>15610</v>
      </c>
      <c r="N293" s="99" t="s">
        <v>333</v>
      </c>
      <c r="O293" s="100">
        <f t="shared" si="142"/>
        <v>25775</v>
      </c>
      <c r="P293" s="99" t="s">
        <v>291</v>
      </c>
      <c r="Q293" s="100">
        <f t="shared" si="143"/>
        <v>31128</v>
      </c>
      <c r="R293" s="99" t="s">
        <v>325</v>
      </c>
      <c r="S293" s="16"/>
      <c r="T293" s="11"/>
    </row>
    <row r="294" spans="1:20" ht="17.25" customHeight="1">
      <c r="A294" s="35"/>
      <c r="B294" s="70" t="s">
        <v>66</v>
      </c>
      <c r="C294" s="100">
        <v>167634</v>
      </c>
      <c r="D294" s="99">
        <v>-4.7</v>
      </c>
      <c r="E294" s="100">
        <v>120541</v>
      </c>
      <c r="F294" s="99">
        <v>-4.7</v>
      </c>
      <c r="G294" s="100">
        <v>8602</v>
      </c>
      <c r="H294" s="99" t="s">
        <v>334</v>
      </c>
      <c r="I294" s="100">
        <f t="shared" si="141"/>
        <v>129143</v>
      </c>
      <c r="J294" s="99" t="s">
        <v>198</v>
      </c>
      <c r="K294" s="98">
        <v>14682</v>
      </c>
      <c r="L294" s="99" t="s">
        <v>335</v>
      </c>
      <c r="M294" s="98">
        <v>23809</v>
      </c>
      <c r="N294" s="99" t="s">
        <v>107</v>
      </c>
      <c r="O294" s="100">
        <f t="shared" si="142"/>
        <v>38491</v>
      </c>
      <c r="P294" s="99" t="s">
        <v>107</v>
      </c>
      <c r="Q294" s="100">
        <f t="shared" si="143"/>
        <v>47093</v>
      </c>
      <c r="R294" s="99" t="s">
        <v>336</v>
      </c>
      <c r="S294" s="16"/>
      <c r="T294" s="11"/>
    </row>
    <row r="295" spans="1:20" ht="17.25" customHeight="1">
      <c r="A295" s="17"/>
      <c r="B295" s="70" t="s">
        <v>67</v>
      </c>
      <c r="C295" s="98">
        <v>147546</v>
      </c>
      <c r="D295" s="99" t="s">
        <v>337</v>
      </c>
      <c r="E295" s="98">
        <v>108167</v>
      </c>
      <c r="F295" s="99" t="s">
        <v>338</v>
      </c>
      <c r="G295" s="98">
        <v>6291</v>
      </c>
      <c r="H295" s="99">
        <v>-11.4</v>
      </c>
      <c r="I295" s="100">
        <v>114458</v>
      </c>
      <c r="J295" s="99" t="s">
        <v>339</v>
      </c>
      <c r="K295" s="98">
        <v>13893</v>
      </c>
      <c r="L295" s="109" t="s">
        <v>339</v>
      </c>
      <c r="M295" s="98">
        <v>19195</v>
      </c>
      <c r="N295" s="99" t="s">
        <v>336</v>
      </c>
      <c r="O295" s="100">
        <v>33088</v>
      </c>
      <c r="P295" s="99" t="s">
        <v>211</v>
      </c>
      <c r="Q295" s="100">
        <v>39379</v>
      </c>
      <c r="R295" s="99" t="s">
        <v>240</v>
      </c>
      <c r="S295" s="16"/>
      <c r="T295" s="11"/>
    </row>
    <row r="296" spans="1:20" ht="17.25" customHeight="1">
      <c r="A296" s="17"/>
      <c r="B296" s="70" t="s">
        <v>68</v>
      </c>
      <c r="C296" s="98">
        <v>147951</v>
      </c>
      <c r="D296" s="99">
        <v>-1.1</v>
      </c>
      <c r="E296" s="98">
        <v>97745</v>
      </c>
      <c r="F296" s="109">
        <v>-2.2</v>
      </c>
      <c r="G296" s="98">
        <v>5861</v>
      </c>
      <c r="H296" s="99">
        <v>-18.3</v>
      </c>
      <c r="I296" s="100">
        <f aca="true" t="shared" si="144" ref="I296:I297">SUM((E296+G296))</f>
        <v>103606</v>
      </c>
      <c r="J296" s="99" t="s">
        <v>79</v>
      </c>
      <c r="K296" s="98">
        <v>23710</v>
      </c>
      <c r="L296" s="99" t="s">
        <v>337</v>
      </c>
      <c r="M296" s="98">
        <v>20635</v>
      </c>
      <c r="N296" s="99" t="s">
        <v>340</v>
      </c>
      <c r="O296" s="100">
        <f aca="true" t="shared" si="145" ref="O296:O297">SUM((K296+M296))</f>
        <v>44345</v>
      </c>
      <c r="P296" s="99" t="s">
        <v>203</v>
      </c>
      <c r="Q296" s="100">
        <f aca="true" t="shared" si="146" ref="Q296:Q297">SUM(((G296+K296)+M296))</f>
        <v>50206</v>
      </c>
      <c r="R296" s="99" t="s">
        <v>291</v>
      </c>
      <c r="S296" s="16"/>
      <c r="T296" s="11"/>
    </row>
    <row r="297" spans="1:20" ht="17.25" customHeight="1">
      <c r="A297" s="17"/>
      <c r="B297" s="70" t="s">
        <v>69</v>
      </c>
      <c r="C297" s="98">
        <v>140433</v>
      </c>
      <c r="D297" s="99" t="s">
        <v>303</v>
      </c>
      <c r="E297" s="98">
        <v>102380</v>
      </c>
      <c r="F297" s="109" t="s">
        <v>341</v>
      </c>
      <c r="G297" s="98">
        <v>5440</v>
      </c>
      <c r="H297" s="99" t="s">
        <v>342</v>
      </c>
      <c r="I297" s="98">
        <f t="shared" si="144"/>
        <v>107820</v>
      </c>
      <c r="J297" s="99" t="s">
        <v>264</v>
      </c>
      <c r="K297" s="98">
        <v>13454</v>
      </c>
      <c r="L297" s="99" t="s">
        <v>343</v>
      </c>
      <c r="M297" s="98">
        <v>19159</v>
      </c>
      <c r="N297" s="99" t="s">
        <v>344</v>
      </c>
      <c r="O297" s="98">
        <f t="shared" si="145"/>
        <v>32613</v>
      </c>
      <c r="P297" s="109">
        <v>-10.3</v>
      </c>
      <c r="Q297" s="98">
        <f t="shared" si="146"/>
        <v>38053</v>
      </c>
      <c r="R297" s="99" t="s">
        <v>193</v>
      </c>
      <c r="S297" s="16"/>
      <c r="T297" s="11"/>
    </row>
    <row r="298" spans="1:20" ht="17.25" customHeight="1">
      <c r="A298" s="20"/>
      <c r="B298" s="71" t="s">
        <v>70</v>
      </c>
      <c r="C298" s="119">
        <f>SUM(C286:C297)</f>
        <v>1804755</v>
      </c>
      <c r="D298" s="120">
        <v>-1.4</v>
      </c>
      <c r="E298" s="119">
        <f>SUM(E286:E297)</f>
        <v>1291889</v>
      </c>
      <c r="F298" s="120">
        <v>-1.2</v>
      </c>
      <c r="G298" s="104">
        <f>SUM(G286:G297)</f>
        <v>89532</v>
      </c>
      <c r="H298" s="103" t="s">
        <v>193</v>
      </c>
      <c r="I298" s="119">
        <f>SUM(I286:I297)</f>
        <v>1381421</v>
      </c>
      <c r="J298" s="120" t="s">
        <v>229</v>
      </c>
      <c r="K298" s="104">
        <v>172644</v>
      </c>
      <c r="L298" s="120" t="s">
        <v>207</v>
      </c>
      <c r="M298" s="104">
        <f>SUM(M286:M297)</f>
        <v>250690</v>
      </c>
      <c r="N298" s="103" t="s">
        <v>157</v>
      </c>
      <c r="O298" s="104">
        <f>SUM(O286:O297)</f>
        <v>423334</v>
      </c>
      <c r="P298" s="103" t="s">
        <v>331</v>
      </c>
      <c r="Q298" s="104">
        <f>SUM(Q286:Q297)</f>
        <v>512866</v>
      </c>
      <c r="R298" s="121" t="s">
        <v>229</v>
      </c>
      <c r="S298" s="16"/>
      <c r="T298" s="11"/>
    </row>
    <row r="299" spans="1:20" ht="17.2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6"/>
      <c r="T299" s="11"/>
    </row>
    <row r="300" spans="1:20" ht="17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6"/>
      <c r="T300" s="11"/>
    </row>
    <row r="301" spans="1:20" ht="17.25" customHeight="1">
      <c r="A301" s="12"/>
      <c r="B301" s="13"/>
      <c r="C301" s="14" t="s">
        <v>1</v>
      </c>
      <c r="D301" s="14"/>
      <c r="E301" s="14" t="s">
        <v>2</v>
      </c>
      <c r="F301" s="14"/>
      <c r="G301" s="14" t="s">
        <v>3</v>
      </c>
      <c r="H301" s="14"/>
      <c r="I301" s="14" t="s">
        <v>4</v>
      </c>
      <c r="J301" s="14"/>
      <c r="K301" s="14" t="s">
        <v>5</v>
      </c>
      <c r="L301" s="14"/>
      <c r="M301" s="14" t="s">
        <v>6</v>
      </c>
      <c r="N301" s="14"/>
      <c r="O301" s="14" t="s">
        <v>7</v>
      </c>
      <c r="P301" s="14"/>
      <c r="Q301" s="14" t="s">
        <v>8</v>
      </c>
      <c r="R301" s="14"/>
      <c r="S301" s="16"/>
      <c r="T301" s="11"/>
    </row>
    <row r="302" spans="1:20" ht="17.25" customHeight="1">
      <c r="A302" s="17"/>
      <c r="B302" s="18"/>
      <c r="C302" s="79"/>
      <c r="D302" s="80" t="s">
        <v>9</v>
      </c>
      <c r="E302" s="79" t="s">
        <v>10</v>
      </c>
      <c r="F302" s="80" t="s">
        <v>9</v>
      </c>
      <c r="G302" s="79" t="s">
        <v>11</v>
      </c>
      <c r="H302" s="80" t="s">
        <v>9</v>
      </c>
      <c r="I302" s="79" t="s">
        <v>12</v>
      </c>
      <c r="J302" s="80" t="s">
        <v>9</v>
      </c>
      <c r="K302" s="79" t="s">
        <v>13</v>
      </c>
      <c r="L302" s="80" t="s">
        <v>9</v>
      </c>
      <c r="M302" s="79" t="s">
        <v>14</v>
      </c>
      <c r="N302" s="80" t="s">
        <v>9</v>
      </c>
      <c r="O302" s="79" t="s">
        <v>15</v>
      </c>
      <c r="P302" s="80" t="s">
        <v>9</v>
      </c>
      <c r="Q302" s="79" t="s">
        <v>16</v>
      </c>
      <c r="R302" s="80" t="s">
        <v>9</v>
      </c>
      <c r="S302" s="76"/>
      <c r="T302" s="11"/>
    </row>
    <row r="303" spans="1:20" ht="17.25" customHeight="1">
      <c r="A303" s="20"/>
      <c r="B303" s="21" t="s">
        <v>17</v>
      </c>
      <c r="C303" s="81" t="s">
        <v>18</v>
      </c>
      <c r="D303" s="82" t="s">
        <v>19</v>
      </c>
      <c r="E303" s="81" t="s">
        <v>18</v>
      </c>
      <c r="F303" s="82" t="s">
        <v>19</v>
      </c>
      <c r="G303" s="81" t="s">
        <v>18</v>
      </c>
      <c r="H303" s="82" t="s">
        <v>19</v>
      </c>
      <c r="I303" s="81" t="s">
        <v>18</v>
      </c>
      <c r="J303" s="82" t="s">
        <v>19</v>
      </c>
      <c r="K303" s="81" t="s">
        <v>18</v>
      </c>
      <c r="L303" s="82" t="s">
        <v>19</v>
      </c>
      <c r="M303" s="81" t="s">
        <v>18</v>
      </c>
      <c r="N303" s="82" t="s">
        <v>19</v>
      </c>
      <c r="O303" s="81" t="s">
        <v>18</v>
      </c>
      <c r="P303" s="82" t="s">
        <v>19</v>
      </c>
      <c r="Q303" s="81" t="s">
        <v>18</v>
      </c>
      <c r="R303" s="82" t="s">
        <v>19</v>
      </c>
      <c r="S303" s="16"/>
      <c r="T303" s="11"/>
    </row>
    <row r="304" spans="1:20" ht="17.25" customHeight="1">
      <c r="A304" s="12"/>
      <c r="B304" s="61" t="s">
        <v>345</v>
      </c>
      <c r="C304" s="116">
        <v>120625</v>
      </c>
      <c r="D304" s="97" t="s">
        <v>205</v>
      </c>
      <c r="E304" s="116">
        <v>87692</v>
      </c>
      <c r="F304" s="97" t="s">
        <v>324</v>
      </c>
      <c r="G304" s="116">
        <v>7176</v>
      </c>
      <c r="H304" s="97" t="s">
        <v>346</v>
      </c>
      <c r="I304" s="116">
        <f aca="true" t="shared" si="147" ref="I304:I305">E304+G304</f>
        <v>94868</v>
      </c>
      <c r="J304" s="97" t="s">
        <v>347</v>
      </c>
      <c r="K304" s="116">
        <v>9821</v>
      </c>
      <c r="L304" s="97" t="s">
        <v>348</v>
      </c>
      <c r="M304" s="116">
        <v>15936</v>
      </c>
      <c r="N304" s="97" t="s">
        <v>349</v>
      </c>
      <c r="O304" s="116">
        <f aca="true" t="shared" si="148" ref="O304:O305">K304+M304</f>
        <v>25757</v>
      </c>
      <c r="P304" s="97" t="s">
        <v>316</v>
      </c>
      <c r="Q304" s="116">
        <f aca="true" t="shared" si="149" ref="Q304:Q305">(G304+K304)+M304</f>
        <v>32933</v>
      </c>
      <c r="R304" s="97" t="s">
        <v>350</v>
      </c>
      <c r="S304" s="16"/>
      <c r="T304" s="11"/>
    </row>
    <row r="305" spans="1:20" ht="17.25" customHeight="1">
      <c r="A305" s="17"/>
      <c r="B305" s="65" t="s">
        <v>351</v>
      </c>
      <c r="C305" s="100">
        <v>167401</v>
      </c>
      <c r="D305" s="99" t="s">
        <v>278</v>
      </c>
      <c r="E305" s="100">
        <v>122673</v>
      </c>
      <c r="F305" s="99" t="s">
        <v>315</v>
      </c>
      <c r="G305" s="100">
        <v>9752</v>
      </c>
      <c r="H305" s="99" t="s">
        <v>182</v>
      </c>
      <c r="I305" s="100">
        <f t="shared" si="147"/>
        <v>132425</v>
      </c>
      <c r="J305" s="99" t="s">
        <v>188</v>
      </c>
      <c r="K305" s="100">
        <v>12203</v>
      </c>
      <c r="L305" s="99" t="s">
        <v>98</v>
      </c>
      <c r="M305" s="100">
        <v>22773</v>
      </c>
      <c r="N305" s="99" t="s">
        <v>175</v>
      </c>
      <c r="O305" s="100">
        <f t="shared" si="148"/>
        <v>34976</v>
      </c>
      <c r="P305" s="99" t="s">
        <v>129</v>
      </c>
      <c r="Q305" s="100">
        <f t="shared" si="149"/>
        <v>44728</v>
      </c>
      <c r="R305" s="99" t="s">
        <v>129</v>
      </c>
      <c r="S305" s="16"/>
      <c r="T305" s="11"/>
    </row>
    <row r="306" spans="1:20" ht="17.25" customHeight="1">
      <c r="A306" s="17"/>
      <c r="B306" s="65" t="s">
        <v>39</v>
      </c>
      <c r="C306" s="100">
        <v>240580</v>
      </c>
      <c r="D306" s="99" t="s">
        <v>104</v>
      </c>
      <c r="E306" s="100">
        <v>173568</v>
      </c>
      <c r="F306" s="99" t="s">
        <v>96</v>
      </c>
      <c r="G306" s="100">
        <v>15279</v>
      </c>
      <c r="H306" s="99" t="s">
        <v>97</v>
      </c>
      <c r="I306" s="100">
        <f aca="true" t="shared" si="150" ref="I306:I307">SUM((E306+G306))</f>
        <v>188847</v>
      </c>
      <c r="J306" s="99" t="s">
        <v>352</v>
      </c>
      <c r="K306" s="100">
        <v>17426</v>
      </c>
      <c r="L306" s="99" t="s">
        <v>184</v>
      </c>
      <c r="M306" s="100">
        <v>34307</v>
      </c>
      <c r="N306" s="99" t="s">
        <v>353</v>
      </c>
      <c r="O306" s="100">
        <f aca="true" t="shared" si="151" ref="O306:O307">SUM((K306+M306))</f>
        <v>51733</v>
      </c>
      <c r="P306" s="99" t="s">
        <v>165</v>
      </c>
      <c r="Q306" s="100">
        <f aca="true" t="shared" si="152" ref="Q306:Q307">SUM(((G306+K306)+M306))</f>
        <v>67012</v>
      </c>
      <c r="R306" s="99" t="s">
        <v>80</v>
      </c>
      <c r="S306" s="16"/>
      <c r="T306" s="11"/>
    </row>
    <row r="307" spans="1:20" ht="17.25" customHeight="1">
      <c r="A307" s="17"/>
      <c r="B307" s="65" t="s">
        <v>61</v>
      </c>
      <c r="C307" s="100">
        <v>137964</v>
      </c>
      <c r="D307" s="99" t="s">
        <v>111</v>
      </c>
      <c r="E307" s="100">
        <v>99241</v>
      </c>
      <c r="F307" s="99" t="s">
        <v>227</v>
      </c>
      <c r="G307" s="100">
        <v>8291</v>
      </c>
      <c r="H307" s="99" t="s">
        <v>151</v>
      </c>
      <c r="I307" s="100">
        <f t="shared" si="150"/>
        <v>107532</v>
      </c>
      <c r="J307" s="99" t="s">
        <v>188</v>
      </c>
      <c r="K307" s="100">
        <v>11636</v>
      </c>
      <c r="L307" s="99" t="s">
        <v>165</v>
      </c>
      <c r="M307" s="100">
        <v>18796</v>
      </c>
      <c r="N307" s="99" t="s">
        <v>353</v>
      </c>
      <c r="O307" s="100">
        <f t="shared" si="151"/>
        <v>30432</v>
      </c>
      <c r="P307" s="99" t="s">
        <v>353</v>
      </c>
      <c r="Q307" s="100">
        <f t="shared" si="152"/>
        <v>38723</v>
      </c>
      <c r="R307" s="99" t="s">
        <v>317</v>
      </c>
      <c r="S307" s="16"/>
      <c r="T307" s="11"/>
    </row>
    <row r="308" spans="1:20" ht="17.25" customHeight="1">
      <c r="A308" s="17"/>
      <c r="B308" s="65" t="s">
        <v>62</v>
      </c>
      <c r="C308" s="100">
        <v>136458</v>
      </c>
      <c r="D308" s="109" t="s">
        <v>254</v>
      </c>
      <c r="E308" s="100">
        <v>98675</v>
      </c>
      <c r="F308" s="109" t="s">
        <v>354</v>
      </c>
      <c r="G308" s="100">
        <v>8103</v>
      </c>
      <c r="H308" s="109">
        <v>-10.9</v>
      </c>
      <c r="I308" s="100">
        <v>106778</v>
      </c>
      <c r="J308" s="109" t="s">
        <v>355</v>
      </c>
      <c r="K308" s="100">
        <v>11955</v>
      </c>
      <c r="L308" s="109">
        <v>-10.9</v>
      </c>
      <c r="M308" s="100">
        <v>17725</v>
      </c>
      <c r="N308" s="109">
        <v>-17.4</v>
      </c>
      <c r="O308" s="100">
        <v>29680</v>
      </c>
      <c r="P308" s="109">
        <v>-14.9</v>
      </c>
      <c r="Q308" s="100">
        <v>37783</v>
      </c>
      <c r="R308" s="109">
        <v>-14.1</v>
      </c>
      <c r="S308" s="16"/>
      <c r="T308" s="11"/>
    </row>
    <row r="309" spans="1:20" ht="17.25" customHeight="1">
      <c r="A309" s="17"/>
      <c r="B309" s="65" t="s">
        <v>63</v>
      </c>
      <c r="C309" s="100">
        <v>167916</v>
      </c>
      <c r="D309" s="109" t="s">
        <v>284</v>
      </c>
      <c r="E309" s="100">
        <v>119397</v>
      </c>
      <c r="F309" s="109" t="s">
        <v>232</v>
      </c>
      <c r="G309" s="100">
        <v>8143</v>
      </c>
      <c r="H309" s="109">
        <v>-21.7</v>
      </c>
      <c r="I309" s="100">
        <f aca="true" t="shared" si="153" ref="I309:I315">SUM((E309+G309))</f>
        <v>127540</v>
      </c>
      <c r="J309" s="109" t="s">
        <v>254</v>
      </c>
      <c r="K309" s="100">
        <v>17475</v>
      </c>
      <c r="L309" s="99" t="s">
        <v>112</v>
      </c>
      <c r="M309" s="100">
        <v>22901</v>
      </c>
      <c r="N309" s="99" t="s">
        <v>80</v>
      </c>
      <c r="O309" s="100">
        <f aca="true" t="shared" si="154" ref="O309:O315">SUM((K309+M309))</f>
        <v>40376</v>
      </c>
      <c r="P309" s="99" t="s">
        <v>92</v>
      </c>
      <c r="Q309" s="100">
        <f aca="true" t="shared" si="155" ref="Q309:Q315">SUM(((G309+K309)+M309))</f>
        <v>48519</v>
      </c>
      <c r="R309" s="109">
        <v>-11.9</v>
      </c>
      <c r="S309" s="16"/>
      <c r="T309" s="11"/>
    </row>
    <row r="310" spans="1:20" ht="17.25" customHeight="1">
      <c r="A310" s="17"/>
      <c r="B310" s="70" t="s">
        <v>64</v>
      </c>
      <c r="C310" s="100">
        <v>159585</v>
      </c>
      <c r="D310" s="99" t="s">
        <v>259</v>
      </c>
      <c r="E310" s="100">
        <v>113204</v>
      </c>
      <c r="F310" s="99" t="s">
        <v>315</v>
      </c>
      <c r="G310" s="100">
        <v>8981</v>
      </c>
      <c r="H310" s="99" t="s">
        <v>356</v>
      </c>
      <c r="I310" s="100">
        <f t="shared" si="153"/>
        <v>122185</v>
      </c>
      <c r="J310" s="109" t="s">
        <v>133</v>
      </c>
      <c r="K310" s="100">
        <v>14071</v>
      </c>
      <c r="L310" s="99" t="s">
        <v>273</v>
      </c>
      <c r="M310" s="100">
        <v>23329</v>
      </c>
      <c r="N310" s="99" t="s">
        <v>87</v>
      </c>
      <c r="O310" s="100">
        <f t="shared" si="154"/>
        <v>37400</v>
      </c>
      <c r="P310" s="99" t="s">
        <v>98</v>
      </c>
      <c r="Q310" s="100">
        <f t="shared" si="155"/>
        <v>46381</v>
      </c>
      <c r="R310" s="99" t="s">
        <v>78</v>
      </c>
      <c r="S310" s="16"/>
      <c r="T310" s="11"/>
    </row>
    <row r="311" spans="1:20" ht="17.25" customHeight="1">
      <c r="A311" s="35"/>
      <c r="B311" s="70" t="s">
        <v>65</v>
      </c>
      <c r="C311" s="100">
        <v>113784</v>
      </c>
      <c r="D311" s="109" t="s">
        <v>291</v>
      </c>
      <c r="E311" s="100">
        <v>81962</v>
      </c>
      <c r="F311" s="99" t="s">
        <v>239</v>
      </c>
      <c r="G311" s="100">
        <v>6331</v>
      </c>
      <c r="H311" s="99" t="s">
        <v>357</v>
      </c>
      <c r="I311" s="100">
        <f t="shared" si="153"/>
        <v>88293</v>
      </c>
      <c r="J311" s="109" t="s">
        <v>188</v>
      </c>
      <c r="K311" s="100">
        <v>9213</v>
      </c>
      <c r="L311" s="99" t="s">
        <v>358</v>
      </c>
      <c r="M311" s="100">
        <v>16278</v>
      </c>
      <c r="N311" s="99" t="s">
        <v>251</v>
      </c>
      <c r="O311" s="100">
        <f t="shared" si="154"/>
        <v>25491</v>
      </c>
      <c r="P311" s="99" t="s">
        <v>102</v>
      </c>
      <c r="Q311" s="100">
        <f t="shared" si="155"/>
        <v>31822</v>
      </c>
      <c r="R311" s="99" t="s">
        <v>87</v>
      </c>
      <c r="S311" s="16"/>
      <c r="T311" s="11"/>
    </row>
    <row r="312" spans="1:20" ht="17.25" customHeight="1">
      <c r="A312" s="35"/>
      <c r="B312" s="70" t="s">
        <v>66</v>
      </c>
      <c r="C312" s="100">
        <v>175906</v>
      </c>
      <c r="D312" s="109" t="s">
        <v>359</v>
      </c>
      <c r="E312" s="100">
        <v>126528</v>
      </c>
      <c r="F312" s="99" t="s">
        <v>360</v>
      </c>
      <c r="G312" s="100">
        <v>8380</v>
      </c>
      <c r="H312" s="99" t="s">
        <v>361</v>
      </c>
      <c r="I312" s="98">
        <f t="shared" si="153"/>
        <v>134908</v>
      </c>
      <c r="J312" s="109" t="s">
        <v>362</v>
      </c>
      <c r="K312" s="98">
        <v>15435</v>
      </c>
      <c r="L312" s="109">
        <v>-4.8</v>
      </c>
      <c r="M312" s="98">
        <v>25563</v>
      </c>
      <c r="N312" s="99" t="s">
        <v>268</v>
      </c>
      <c r="O312" s="98">
        <f t="shared" si="154"/>
        <v>40998</v>
      </c>
      <c r="P312" s="109">
        <v>-2.1</v>
      </c>
      <c r="Q312" s="98">
        <f t="shared" si="155"/>
        <v>49378</v>
      </c>
      <c r="R312" s="99" t="s">
        <v>363</v>
      </c>
      <c r="S312" s="16"/>
      <c r="T312" s="11"/>
    </row>
    <row r="313" spans="1:20" ht="17.25" customHeight="1">
      <c r="A313" s="17"/>
      <c r="B313" s="70" t="s">
        <v>67</v>
      </c>
      <c r="C313" s="98">
        <v>131777</v>
      </c>
      <c r="D313" s="99" t="s">
        <v>174</v>
      </c>
      <c r="E313" s="98">
        <v>92473</v>
      </c>
      <c r="F313" s="99" t="s">
        <v>251</v>
      </c>
      <c r="G313" s="98">
        <v>7098</v>
      </c>
      <c r="H313" s="99" t="s">
        <v>170</v>
      </c>
      <c r="I313" s="98">
        <f t="shared" si="153"/>
        <v>99571</v>
      </c>
      <c r="J313" s="109">
        <v>-8.7</v>
      </c>
      <c r="K313" s="98">
        <v>12081</v>
      </c>
      <c r="L313" s="99" t="s">
        <v>322</v>
      </c>
      <c r="M313" s="98">
        <v>20125</v>
      </c>
      <c r="N313" s="109" t="s">
        <v>240</v>
      </c>
      <c r="O313" s="98">
        <f t="shared" si="154"/>
        <v>32206</v>
      </c>
      <c r="P313" s="99" t="s">
        <v>256</v>
      </c>
      <c r="Q313" s="98">
        <f t="shared" si="155"/>
        <v>39304</v>
      </c>
      <c r="R313" s="99" t="s">
        <v>101</v>
      </c>
      <c r="S313" s="16"/>
      <c r="T313" s="11"/>
    </row>
    <row r="314" spans="1:20" ht="17.25" customHeight="1">
      <c r="A314" s="17"/>
      <c r="B314" s="70" t="s">
        <v>68</v>
      </c>
      <c r="C314" s="98">
        <v>149609</v>
      </c>
      <c r="D314" s="99" t="s">
        <v>251</v>
      </c>
      <c r="E314" s="98">
        <v>99970</v>
      </c>
      <c r="F314" s="99" t="s">
        <v>183</v>
      </c>
      <c r="G314" s="98">
        <v>7171</v>
      </c>
      <c r="H314" s="99" t="s">
        <v>162</v>
      </c>
      <c r="I314" s="98">
        <f t="shared" si="153"/>
        <v>107141</v>
      </c>
      <c r="J314" s="109">
        <v>-8.5</v>
      </c>
      <c r="K314" s="98">
        <v>21179</v>
      </c>
      <c r="L314" s="109">
        <v>-7.9</v>
      </c>
      <c r="M314" s="98">
        <v>21289</v>
      </c>
      <c r="N314" s="99" t="s">
        <v>317</v>
      </c>
      <c r="O314" s="98">
        <f t="shared" si="154"/>
        <v>42468</v>
      </c>
      <c r="P314" s="109">
        <v>-8.7</v>
      </c>
      <c r="Q314" s="98">
        <f t="shared" si="155"/>
        <v>49639</v>
      </c>
      <c r="R314" s="99" t="s">
        <v>209</v>
      </c>
      <c r="S314" s="16"/>
      <c r="T314" s="11"/>
    </row>
    <row r="315" spans="1:20" ht="17.25" customHeight="1">
      <c r="A315" s="17"/>
      <c r="B315" s="70" t="s">
        <v>69</v>
      </c>
      <c r="C315" s="98">
        <v>129095</v>
      </c>
      <c r="D315" s="99" t="s">
        <v>156</v>
      </c>
      <c r="E315" s="98">
        <v>91913</v>
      </c>
      <c r="F315" s="99" t="s">
        <v>348</v>
      </c>
      <c r="G315" s="98">
        <v>7084</v>
      </c>
      <c r="H315" s="99" t="s">
        <v>346</v>
      </c>
      <c r="I315" s="98">
        <f t="shared" si="153"/>
        <v>98997</v>
      </c>
      <c r="J315" s="109">
        <v>-11.3</v>
      </c>
      <c r="K315" s="98">
        <v>10917</v>
      </c>
      <c r="L315" s="109">
        <v>-1.3</v>
      </c>
      <c r="M315" s="98">
        <v>19181</v>
      </c>
      <c r="N315" s="99" t="s">
        <v>344</v>
      </c>
      <c r="O315" s="98">
        <f t="shared" si="154"/>
        <v>30098</v>
      </c>
      <c r="P315" s="109">
        <v>-10.3</v>
      </c>
      <c r="Q315" s="98">
        <f t="shared" si="155"/>
        <v>37182</v>
      </c>
      <c r="R315" s="99" t="s">
        <v>193</v>
      </c>
      <c r="S315" s="16"/>
      <c r="T315" s="11"/>
    </row>
    <row r="316" spans="1:20" ht="17.25" customHeight="1">
      <c r="A316" s="20"/>
      <c r="B316" s="71" t="s">
        <v>70</v>
      </c>
      <c r="C316" s="119">
        <f>SUM(C304:C315)</f>
        <v>1830700</v>
      </c>
      <c r="D316" s="120">
        <v>-1.2</v>
      </c>
      <c r="E316" s="119">
        <f>SUM(E304:E315)</f>
        <v>1307296</v>
      </c>
      <c r="F316" s="120" t="s">
        <v>222</v>
      </c>
      <c r="G316" s="104">
        <f>SUM(G304:G315)</f>
        <v>101789</v>
      </c>
      <c r="H316" s="120" t="s">
        <v>364</v>
      </c>
      <c r="I316" s="119">
        <f>SUM(I304:I315)</f>
        <v>1409085</v>
      </c>
      <c r="J316" s="120" t="s">
        <v>291</v>
      </c>
      <c r="K316" s="104">
        <v>163412</v>
      </c>
      <c r="L316" s="120" t="s">
        <v>174</v>
      </c>
      <c r="M316" s="104">
        <f>SUM(M304:M315)</f>
        <v>258203</v>
      </c>
      <c r="N316" s="103" t="s">
        <v>87</v>
      </c>
      <c r="O316" s="104">
        <f>SUM(O304:O315)</f>
        <v>421615</v>
      </c>
      <c r="P316" s="103" t="s">
        <v>144</v>
      </c>
      <c r="Q316" s="104">
        <f>SUM(Q304:Q315)</f>
        <v>523404</v>
      </c>
      <c r="R316" s="121" t="s">
        <v>78</v>
      </c>
      <c r="S316" s="16"/>
      <c r="T316" s="11"/>
    </row>
    <row r="317" spans="1:20" ht="17.25" customHeight="1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6"/>
      <c r="T317" s="11"/>
    </row>
    <row r="318" spans="1:20" ht="16.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6"/>
      <c r="T318" s="11"/>
    </row>
    <row r="319" spans="1:20" ht="17.25" customHeight="1">
      <c r="A319" s="12"/>
      <c r="B319" s="13"/>
      <c r="C319" s="14" t="s">
        <v>1</v>
      </c>
      <c r="D319" s="14"/>
      <c r="E319" s="14" t="s">
        <v>2</v>
      </c>
      <c r="F319" s="14"/>
      <c r="G319" s="14" t="s">
        <v>3</v>
      </c>
      <c r="H319" s="14"/>
      <c r="I319" s="14" t="s">
        <v>4</v>
      </c>
      <c r="J319" s="14"/>
      <c r="K319" s="14" t="s">
        <v>5</v>
      </c>
      <c r="L319" s="14"/>
      <c r="M319" s="14" t="s">
        <v>6</v>
      </c>
      <c r="N319" s="14"/>
      <c r="O319" s="14" t="s">
        <v>7</v>
      </c>
      <c r="P319" s="14"/>
      <c r="Q319" s="14" t="s">
        <v>8</v>
      </c>
      <c r="R319" s="14"/>
      <c r="S319" s="76"/>
      <c r="T319" s="11"/>
    </row>
    <row r="320" spans="1:20" ht="17.25" customHeight="1">
      <c r="A320" s="17"/>
      <c r="B320" s="18"/>
      <c r="C320" s="79"/>
      <c r="D320" s="80" t="s">
        <v>9</v>
      </c>
      <c r="E320" s="79" t="s">
        <v>10</v>
      </c>
      <c r="F320" s="80" t="s">
        <v>9</v>
      </c>
      <c r="G320" s="79" t="s">
        <v>11</v>
      </c>
      <c r="H320" s="80" t="s">
        <v>9</v>
      </c>
      <c r="I320" s="79" t="s">
        <v>12</v>
      </c>
      <c r="J320" s="80" t="s">
        <v>9</v>
      </c>
      <c r="K320" s="79" t="s">
        <v>13</v>
      </c>
      <c r="L320" s="80" t="s">
        <v>9</v>
      </c>
      <c r="M320" s="79" t="s">
        <v>14</v>
      </c>
      <c r="N320" s="80" t="s">
        <v>9</v>
      </c>
      <c r="O320" s="79" t="s">
        <v>15</v>
      </c>
      <c r="P320" s="80" t="s">
        <v>9</v>
      </c>
      <c r="Q320" s="79" t="s">
        <v>16</v>
      </c>
      <c r="R320" s="80" t="s">
        <v>9</v>
      </c>
      <c r="S320" s="16"/>
      <c r="T320" s="11"/>
    </row>
    <row r="321" spans="1:20" ht="17.25" customHeight="1">
      <c r="A321" s="20"/>
      <c r="B321" s="21" t="s">
        <v>17</v>
      </c>
      <c r="C321" s="81" t="s">
        <v>18</v>
      </c>
      <c r="D321" s="82" t="s">
        <v>19</v>
      </c>
      <c r="E321" s="81" t="s">
        <v>18</v>
      </c>
      <c r="F321" s="82" t="s">
        <v>19</v>
      </c>
      <c r="G321" s="81" t="s">
        <v>18</v>
      </c>
      <c r="H321" s="82" t="s">
        <v>19</v>
      </c>
      <c r="I321" s="81" t="s">
        <v>18</v>
      </c>
      <c r="J321" s="82" t="s">
        <v>19</v>
      </c>
      <c r="K321" s="81" t="s">
        <v>18</v>
      </c>
      <c r="L321" s="82" t="s">
        <v>19</v>
      </c>
      <c r="M321" s="81" t="s">
        <v>18</v>
      </c>
      <c r="N321" s="82" t="s">
        <v>19</v>
      </c>
      <c r="O321" s="81" t="s">
        <v>18</v>
      </c>
      <c r="P321" s="82" t="s">
        <v>19</v>
      </c>
      <c r="Q321" s="81" t="s">
        <v>18</v>
      </c>
      <c r="R321" s="82" t="s">
        <v>19</v>
      </c>
      <c r="S321" s="16"/>
      <c r="T321" s="11"/>
    </row>
    <row r="322" spans="1:20" ht="17.25" customHeight="1">
      <c r="A322" s="12"/>
      <c r="B322" s="61" t="s">
        <v>365</v>
      </c>
      <c r="C322" s="122">
        <v>122216</v>
      </c>
      <c r="D322" s="123" t="s">
        <v>322</v>
      </c>
      <c r="E322" s="122">
        <v>82201</v>
      </c>
      <c r="F322" s="123" t="s">
        <v>244</v>
      </c>
      <c r="G322" s="122">
        <v>8818</v>
      </c>
      <c r="H322" s="123" t="s">
        <v>358</v>
      </c>
      <c r="I322" s="122">
        <f aca="true" t="shared" si="156" ref="I322:I333">SUM((E322+G322))</f>
        <v>91019</v>
      </c>
      <c r="J322" s="123" t="s">
        <v>182</v>
      </c>
      <c r="K322" s="122">
        <v>10995</v>
      </c>
      <c r="L322" s="123" t="s">
        <v>221</v>
      </c>
      <c r="M322" s="122">
        <v>20202</v>
      </c>
      <c r="N322" s="123" t="s">
        <v>366</v>
      </c>
      <c r="O322" s="122">
        <f aca="true" t="shared" si="157" ref="O322:O333">SUM((K322+M322))</f>
        <v>31197</v>
      </c>
      <c r="P322" s="123" t="s">
        <v>264</v>
      </c>
      <c r="Q322" s="122">
        <f aca="true" t="shared" si="158" ref="Q322:Q333">SUM(((G322+K322)+M322))</f>
        <v>40015</v>
      </c>
      <c r="R322" s="123" t="s">
        <v>265</v>
      </c>
      <c r="S322" s="16"/>
      <c r="T322" s="11"/>
    </row>
    <row r="323" spans="1:20" ht="17.25" customHeight="1">
      <c r="A323" s="17"/>
      <c r="B323" s="65" t="s">
        <v>367</v>
      </c>
      <c r="C323" s="124">
        <v>164926</v>
      </c>
      <c r="D323" s="125" t="s">
        <v>79</v>
      </c>
      <c r="E323" s="124">
        <v>117341</v>
      </c>
      <c r="F323" s="125" t="s">
        <v>95</v>
      </c>
      <c r="G323" s="124">
        <v>10368</v>
      </c>
      <c r="H323" s="125" t="s">
        <v>368</v>
      </c>
      <c r="I323" s="124">
        <f t="shared" si="156"/>
        <v>127709</v>
      </c>
      <c r="J323" s="125" t="s">
        <v>197</v>
      </c>
      <c r="K323" s="124">
        <v>13148</v>
      </c>
      <c r="L323" s="125" t="s">
        <v>84</v>
      </c>
      <c r="M323" s="124">
        <v>24069</v>
      </c>
      <c r="N323" s="125" t="s">
        <v>187</v>
      </c>
      <c r="O323" s="124">
        <f t="shared" si="157"/>
        <v>37217</v>
      </c>
      <c r="P323" s="125" t="s">
        <v>291</v>
      </c>
      <c r="Q323" s="124">
        <f t="shared" si="158"/>
        <v>47585</v>
      </c>
      <c r="R323" s="125" t="s">
        <v>369</v>
      </c>
      <c r="S323" s="16"/>
      <c r="T323" s="11"/>
    </row>
    <row r="324" spans="1:20" ht="17.25" customHeight="1">
      <c r="A324" s="17"/>
      <c r="B324" s="65" t="s">
        <v>39</v>
      </c>
      <c r="C324" s="124">
        <v>250044</v>
      </c>
      <c r="D324" s="125" t="s">
        <v>229</v>
      </c>
      <c r="E324" s="124">
        <v>176027</v>
      </c>
      <c r="F324" s="125" t="s">
        <v>158</v>
      </c>
      <c r="G324" s="124">
        <v>17333</v>
      </c>
      <c r="H324" s="125" t="s">
        <v>370</v>
      </c>
      <c r="I324" s="124">
        <f t="shared" si="156"/>
        <v>193360</v>
      </c>
      <c r="J324" s="125" t="s">
        <v>229</v>
      </c>
      <c r="K324" s="124">
        <v>19149</v>
      </c>
      <c r="L324" s="125" t="s">
        <v>358</v>
      </c>
      <c r="M324" s="124">
        <v>37535</v>
      </c>
      <c r="N324" s="125" t="s">
        <v>231</v>
      </c>
      <c r="O324" s="124">
        <f t="shared" si="157"/>
        <v>56684</v>
      </c>
      <c r="P324" s="125" t="s">
        <v>229</v>
      </c>
      <c r="Q324" s="124">
        <f t="shared" si="158"/>
        <v>74017</v>
      </c>
      <c r="R324" s="125" t="s">
        <v>371</v>
      </c>
      <c r="S324" s="16"/>
      <c r="T324" s="11"/>
    </row>
    <row r="325" spans="1:20" ht="17.25" customHeight="1">
      <c r="A325" s="17"/>
      <c r="B325" s="65" t="s">
        <v>61</v>
      </c>
      <c r="C325" s="124">
        <v>137035</v>
      </c>
      <c r="D325" s="125" t="s">
        <v>372</v>
      </c>
      <c r="E325" s="124">
        <v>94306</v>
      </c>
      <c r="F325" s="125" t="s">
        <v>212</v>
      </c>
      <c r="G325" s="124">
        <v>9428</v>
      </c>
      <c r="H325" s="125" t="s">
        <v>373</v>
      </c>
      <c r="I325" s="124">
        <f t="shared" si="156"/>
        <v>103734</v>
      </c>
      <c r="J325" s="125" t="s">
        <v>283</v>
      </c>
      <c r="K325" s="124">
        <v>12740</v>
      </c>
      <c r="L325" s="125" t="s">
        <v>105</v>
      </c>
      <c r="M325" s="124">
        <v>20561</v>
      </c>
      <c r="N325" s="125" t="s">
        <v>77</v>
      </c>
      <c r="O325" s="124">
        <f t="shared" si="157"/>
        <v>33301</v>
      </c>
      <c r="P325" s="99" t="s">
        <v>280</v>
      </c>
      <c r="Q325" s="124">
        <f t="shared" si="158"/>
        <v>42729</v>
      </c>
      <c r="R325" s="125" t="s">
        <v>374</v>
      </c>
      <c r="S325" s="16"/>
      <c r="T325" s="11"/>
    </row>
    <row r="326" spans="1:20" ht="17.25" customHeight="1">
      <c r="A326" s="17"/>
      <c r="B326" s="65" t="s">
        <v>62</v>
      </c>
      <c r="C326" s="124">
        <v>131346</v>
      </c>
      <c r="D326" s="125" t="s">
        <v>76</v>
      </c>
      <c r="E326" s="124">
        <v>87375</v>
      </c>
      <c r="F326" s="125" t="s">
        <v>273</v>
      </c>
      <c r="G326" s="124">
        <v>9099</v>
      </c>
      <c r="H326" s="125" t="s">
        <v>168</v>
      </c>
      <c r="I326" s="124">
        <f t="shared" si="156"/>
        <v>96474</v>
      </c>
      <c r="J326" s="125" t="s">
        <v>336</v>
      </c>
      <c r="K326" s="124">
        <v>13420</v>
      </c>
      <c r="L326" s="125" t="s">
        <v>108</v>
      </c>
      <c r="M326" s="124">
        <v>21452</v>
      </c>
      <c r="N326" s="125" t="s">
        <v>217</v>
      </c>
      <c r="O326" s="124">
        <f t="shared" si="157"/>
        <v>34872</v>
      </c>
      <c r="P326" s="99" t="s">
        <v>258</v>
      </c>
      <c r="Q326" s="124">
        <f t="shared" si="158"/>
        <v>43971</v>
      </c>
      <c r="R326" s="125" t="s">
        <v>84</v>
      </c>
      <c r="S326" s="16"/>
      <c r="T326" s="11"/>
    </row>
    <row r="327" spans="1:20" ht="17.25" customHeight="1">
      <c r="A327" s="17"/>
      <c r="B327" s="65" t="s">
        <v>63</v>
      </c>
      <c r="C327" s="100">
        <v>167391</v>
      </c>
      <c r="D327" s="99" t="s">
        <v>256</v>
      </c>
      <c r="E327" s="100">
        <v>112322</v>
      </c>
      <c r="F327" s="99" t="s">
        <v>240</v>
      </c>
      <c r="G327" s="100">
        <v>10405</v>
      </c>
      <c r="H327" s="99" t="s">
        <v>375</v>
      </c>
      <c r="I327" s="100">
        <f t="shared" si="156"/>
        <v>122727</v>
      </c>
      <c r="J327" s="99" t="s">
        <v>77</v>
      </c>
      <c r="K327" s="100">
        <v>19358</v>
      </c>
      <c r="L327" s="99" t="s">
        <v>222</v>
      </c>
      <c r="M327" s="100">
        <v>25306</v>
      </c>
      <c r="N327" s="99" t="s">
        <v>86</v>
      </c>
      <c r="O327" s="100">
        <f t="shared" si="157"/>
        <v>44664</v>
      </c>
      <c r="P327" s="99" t="s">
        <v>268</v>
      </c>
      <c r="Q327" s="100">
        <f t="shared" si="158"/>
        <v>55069</v>
      </c>
      <c r="R327" s="99" t="s">
        <v>157</v>
      </c>
      <c r="S327" s="16"/>
      <c r="T327" s="11"/>
    </row>
    <row r="328" spans="1:20" ht="17.25" customHeight="1">
      <c r="A328" s="17"/>
      <c r="B328" s="70" t="s">
        <v>64</v>
      </c>
      <c r="C328" s="100">
        <v>159754</v>
      </c>
      <c r="D328" s="99" t="s">
        <v>322</v>
      </c>
      <c r="E328" s="100">
        <v>108334</v>
      </c>
      <c r="F328" s="99" t="s">
        <v>79</v>
      </c>
      <c r="G328" s="100">
        <v>11135</v>
      </c>
      <c r="H328" s="99" t="s">
        <v>88</v>
      </c>
      <c r="I328" s="100">
        <f t="shared" si="156"/>
        <v>119469</v>
      </c>
      <c r="J328" s="99" t="s">
        <v>358</v>
      </c>
      <c r="K328" s="100">
        <v>14580</v>
      </c>
      <c r="L328" s="99" t="s">
        <v>314</v>
      </c>
      <c r="M328" s="100">
        <v>25705</v>
      </c>
      <c r="N328" s="99" t="s">
        <v>376</v>
      </c>
      <c r="O328" s="100">
        <f t="shared" si="157"/>
        <v>40285</v>
      </c>
      <c r="P328" s="99" t="s">
        <v>219</v>
      </c>
      <c r="Q328" s="100">
        <f t="shared" si="158"/>
        <v>51420</v>
      </c>
      <c r="R328" s="99" t="s">
        <v>158</v>
      </c>
      <c r="S328" s="16"/>
      <c r="T328" s="11"/>
    </row>
    <row r="329" spans="1:20" ht="17.25" customHeight="1">
      <c r="A329" s="35"/>
      <c r="B329" s="70" t="s">
        <v>65</v>
      </c>
      <c r="C329" s="100">
        <v>112504</v>
      </c>
      <c r="D329" s="99" t="s">
        <v>129</v>
      </c>
      <c r="E329" s="100">
        <v>77444</v>
      </c>
      <c r="F329" s="99" t="s">
        <v>129</v>
      </c>
      <c r="G329" s="100">
        <v>7722</v>
      </c>
      <c r="H329" s="99" t="s">
        <v>151</v>
      </c>
      <c r="I329" s="100">
        <f t="shared" si="156"/>
        <v>85166</v>
      </c>
      <c r="J329" s="99" t="s">
        <v>220</v>
      </c>
      <c r="K329" s="100">
        <v>9557</v>
      </c>
      <c r="L329" s="99" t="s">
        <v>102</v>
      </c>
      <c r="M329" s="100">
        <v>17781</v>
      </c>
      <c r="N329" s="99" t="s">
        <v>95</v>
      </c>
      <c r="O329" s="100">
        <f t="shared" si="157"/>
        <v>27338</v>
      </c>
      <c r="P329" s="99" t="s">
        <v>283</v>
      </c>
      <c r="Q329" s="100">
        <f t="shared" si="158"/>
        <v>35060</v>
      </c>
      <c r="R329" s="99" t="s">
        <v>107</v>
      </c>
      <c r="S329" s="16"/>
      <c r="T329" s="11"/>
    </row>
    <row r="330" spans="1:20" ht="17.25" customHeight="1">
      <c r="A330" s="35"/>
      <c r="B330" s="70" t="s">
        <v>66</v>
      </c>
      <c r="C330" s="100">
        <v>158116</v>
      </c>
      <c r="D330" s="99" t="s">
        <v>374</v>
      </c>
      <c r="E330" s="100">
        <v>105980</v>
      </c>
      <c r="F330" s="99" t="s">
        <v>234</v>
      </c>
      <c r="G330" s="98">
        <v>10258</v>
      </c>
      <c r="H330" s="99" t="s">
        <v>377</v>
      </c>
      <c r="I330" s="98">
        <f t="shared" si="156"/>
        <v>116238</v>
      </c>
      <c r="J330" s="99" t="s">
        <v>244</v>
      </c>
      <c r="K330" s="98">
        <v>16214</v>
      </c>
      <c r="L330" s="99" t="s">
        <v>312</v>
      </c>
      <c r="M330" s="98">
        <v>25664</v>
      </c>
      <c r="N330" s="99" t="s">
        <v>321</v>
      </c>
      <c r="O330" s="98">
        <f t="shared" si="157"/>
        <v>41878</v>
      </c>
      <c r="P330" s="99" t="s">
        <v>347</v>
      </c>
      <c r="Q330" s="98">
        <f t="shared" si="158"/>
        <v>52136</v>
      </c>
      <c r="R330" s="99" t="s">
        <v>83</v>
      </c>
      <c r="S330" s="16"/>
      <c r="T330" s="11"/>
    </row>
    <row r="331" spans="1:20" ht="17.25" customHeight="1">
      <c r="A331" s="17"/>
      <c r="B331" s="70" t="s">
        <v>67</v>
      </c>
      <c r="C331" s="98">
        <v>141496</v>
      </c>
      <c r="D331" s="99" t="s">
        <v>215</v>
      </c>
      <c r="E331" s="98">
        <v>101103</v>
      </c>
      <c r="F331" s="99" t="s">
        <v>378</v>
      </c>
      <c r="G331" s="98">
        <v>7922</v>
      </c>
      <c r="H331" s="99" t="s">
        <v>379</v>
      </c>
      <c r="I331" s="98">
        <f t="shared" si="156"/>
        <v>109025</v>
      </c>
      <c r="J331" s="99" t="s">
        <v>285</v>
      </c>
      <c r="K331" s="98">
        <v>12387</v>
      </c>
      <c r="L331" s="99" t="s">
        <v>88</v>
      </c>
      <c r="M331" s="98">
        <v>20084</v>
      </c>
      <c r="N331" s="99" t="s">
        <v>254</v>
      </c>
      <c r="O331" s="98">
        <f t="shared" si="157"/>
        <v>32471</v>
      </c>
      <c r="P331" s="99" t="s">
        <v>280</v>
      </c>
      <c r="Q331" s="98">
        <f t="shared" si="158"/>
        <v>40393</v>
      </c>
      <c r="R331" s="99" t="s">
        <v>333</v>
      </c>
      <c r="S331" s="16"/>
      <c r="T331" s="11"/>
    </row>
    <row r="332" spans="1:20" ht="17.25" customHeight="1">
      <c r="A332" s="17"/>
      <c r="B332" s="70" t="s">
        <v>68</v>
      </c>
      <c r="C332" s="98">
        <v>163538</v>
      </c>
      <c r="D332" s="99" t="s">
        <v>277</v>
      </c>
      <c r="E332" s="98">
        <v>108225</v>
      </c>
      <c r="F332" s="99" t="s">
        <v>321</v>
      </c>
      <c r="G332" s="98">
        <v>8822</v>
      </c>
      <c r="H332" s="99" t="s">
        <v>150</v>
      </c>
      <c r="I332" s="98">
        <f t="shared" si="156"/>
        <v>117047</v>
      </c>
      <c r="J332" s="99" t="s">
        <v>203</v>
      </c>
      <c r="K332" s="98">
        <v>22988</v>
      </c>
      <c r="L332" s="99" t="s">
        <v>93</v>
      </c>
      <c r="M332" s="98">
        <v>23503</v>
      </c>
      <c r="N332" s="99" t="s">
        <v>321</v>
      </c>
      <c r="O332" s="98">
        <f t="shared" si="157"/>
        <v>46491</v>
      </c>
      <c r="P332" s="99" t="s">
        <v>265</v>
      </c>
      <c r="Q332" s="98">
        <f t="shared" si="158"/>
        <v>55313</v>
      </c>
      <c r="R332" s="99" t="s">
        <v>113</v>
      </c>
      <c r="S332" s="16"/>
      <c r="T332" s="11"/>
    </row>
    <row r="333" spans="1:20" ht="17.25" customHeight="1">
      <c r="A333" s="17"/>
      <c r="B333" s="70" t="s">
        <v>69</v>
      </c>
      <c r="C333" s="98">
        <v>145154</v>
      </c>
      <c r="D333" s="99" t="s">
        <v>289</v>
      </c>
      <c r="E333" s="98">
        <v>102912</v>
      </c>
      <c r="F333" s="99" t="s">
        <v>106</v>
      </c>
      <c r="G333" s="126" t="s">
        <v>380</v>
      </c>
      <c r="H333" s="99" t="s">
        <v>381</v>
      </c>
      <c r="I333" s="98">
        <f t="shared" si="156"/>
        <v>111612</v>
      </c>
      <c r="J333" s="99" t="s">
        <v>188</v>
      </c>
      <c r="K333" s="98">
        <v>11058</v>
      </c>
      <c r="L333" s="99" t="s">
        <v>382</v>
      </c>
      <c r="M333" s="98">
        <v>22484</v>
      </c>
      <c r="N333" s="99" t="s">
        <v>182</v>
      </c>
      <c r="O333" s="98">
        <f t="shared" si="157"/>
        <v>33542</v>
      </c>
      <c r="P333" s="99" t="s">
        <v>322</v>
      </c>
      <c r="Q333" s="98">
        <f t="shared" si="158"/>
        <v>42242</v>
      </c>
      <c r="R333" s="99" t="s">
        <v>369</v>
      </c>
      <c r="S333" s="16"/>
      <c r="T333" s="11"/>
    </row>
    <row r="334" spans="1:20" ht="17.25" customHeight="1">
      <c r="A334" s="20"/>
      <c r="B334" s="71" t="s">
        <v>70</v>
      </c>
      <c r="C334" s="119">
        <f>SUM(C322:C333)</f>
        <v>1853520</v>
      </c>
      <c r="D334" s="120">
        <v>-1.1</v>
      </c>
      <c r="E334" s="119">
        <f>SUM(E322:E333)</f>
        <v>1273570</v>
      </c>
      <c r="F334" s="120">
        <v>-0.6</v>
      </c>
      <c r="G334" s="119">
        <v>120010</v>
      </c>
      <c r="H334" s="120" t="s">
        <v>292</v>
      </c>
      <c r="I334" s="119">
        <f>SUM(I322:I333)</f>
        <v>1393580</v>
      </c>
      <c r="J334" s="120">
        <v>-1.9</v>
      </c>
      <c r="K334" s="119">
        <f>SUM(K322:K333)</f>
        <v>175594</v>
      </c>
      <c r="L334" s="120" t="s">
        <v>257</v>
      </c>
      <c r="M334" s="119">
        <f>SUM(M322:M333)</f>
        <v>284346</v>
      </c>
      <c r="N334" s="103" t="s">
        <v>241</v>
      </c>
      <c r="O334" s="119">
        <f>SUM(O322:O333)</f>
        <v>459940</v>
      </c>
      <c r="P334" s="103" t="s">
        <v>181</v>
      </c>
      <c r="Q334" s="119">
        <f>SUM(Q322:Q333)</f>
        <v>579950</v>
      </c>
      <c r="R334" s="121" t="s">
        <v>325</v>
      </c>
      <c r="S334" s="30"/>
      <c r="T334" s="11"/>
    </row>
    <row r="335" spans="1:20" ht="17.25" customHeight="1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6"/>
      <c r="T335" s="11"/>
    </row>
    <row r="336" spans="1:20" ht="17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76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6"/>
      <c r="T337" s="11"/>
    </row>
    <row r="338" spans="1:20" ht="17.25" customHeight="1">
      <c r="A338" s="17"/>
      <c r="B338" s="18"/>
      <c r="C338" s="79"/>
      <c r="D338" s="80" t="s">
        <v>9</v>
      </c>
      <c r="E338" s="79" t="s">
        <v>10</v>
      </c>
      <c r="F338" s="80" t="s">
        <v>9</v>
      </c>
      <c r="G338" s="79" t="s">
        <v>11</v>
      </c>
      <c r="H338" s="80" t="s">
        <v>9</v>
      </c>
      <c r="I338" s="79" t="s">
        <v>12</v>
      </c>
      <c r="J338" s="80" t="s">
        <v>9</v>
      </c>
      <c r="K338" s="79" t="s">
        <v>13</v>
      </c>
      <c r="L338" s="80" t="s">
        <v>9</v>
      </c>
      <c r="M338" s="79" t="s">
        <v>14</v>
      </c>
      <c r="N338" s="80" t="s">
        <v>9</v>
      </c>
      <c r="O338" s="79" t="s">
        <v>15</v>
      </c>
      <c r="P338" s="80" t="s">
        <v>9</v>
      </c>
      <c r="Q338" s="79" t="s">
        <v>16</v>
      </c>
      <c r="R338" s="80" t="s">
        <v>9</v>
      </c>
      <c r="S338" s="16"/>
      <c r="T338" s="11"/>
    </row>
    <row r="339" spans="1:20" ht="17.25" customHeight="1">
      <c r="A339" s="20"/>
      <c r="B339" s="21" t="s">
        <v>17</v>
      </c>
      <c r="C339" s="81" t="s">
        <v>18</v>
      </c>
      <c r="D339" s="82" t="s">
        <v>19</v>
      </c>
      <c r="E339" s="81" t="s">
        <v>18</v>
      </c>
      <c r="F339" s="82" t="s">
        <v>19</v>
      </c>
      <c r="G339" s="81" t="s">
        <v>18</v>
      </c>
      <c r="H339" s="82" t="s">
        <v>19</v>
      </c>
      <c r="I339" s="81" t="s">
        <v>18</v>
      </c>
      <c r="J339" s="82" t="s">
        <v>19</v>
      </c>
      <c r="K339" s="81" t="s">
        <v>18</v>
      </c>
      <c r="L339" s="82" t="s">
        <v>19</v>
      </c>
      <c r="M339" s="81" t="s">
        <v>18</v>
      </c>
      <c r="N339" s="82" t="s">
        <v>19</v>
      </c>
      <c r="O339" s="81" t="s">
        <v>18</v>
      </c>
      <c r="P339" s="82" t="s">
        <v>19</v>
      </c>
      <c r="Q339" s="81" t="s">
        <v>18</v>
      </c>
      <c r="R339" s="82" t="s">
        <v>19</v>
      </c>
      <c r="S339" s="16"/>
      <c r="T339" s="11"/>
    </row>
    <row r="340" spans="1:20" ht="17.25" customHeight="1">
      <c r="A340" s="12"/>
      <c r="B340" s="61" t="s">
        <v>383</v>
      </c>
      <c r="C340" s="127">
        <v>125383</v>
      </c>
      <c r="D340" s="97" t="s">
        <v>221</v>
      </c>
      <c r="E340" s="116">
        <v>87589</v>
      </c>
      <c r="F340" s="97" t="s">
        <v>254</v>
      </c>
      <c r="G340" s="116">
        <v>9149</v>
      </c>
      <c r="H340" s="97" t="s">
        <v>384</v>
      </c>
      <c r="I340" s="116">
        <v>96738</v>
      </c>
      <c r="J340" s="97" t="s">
        <v>385</v>
      </c>
      <c r="K340" s="116">
        <v>10801</v>
      </c>
      <c r="L340" s="97" t="s">
        <v>386</v>
      </c>
      <c r="M340" s="116">
        <v>17844</v>
      </c>
      <c r="N340" s="97" t="s">
        <v>331</v>
      </c>
      <c r="O340" s="116">
        <v>28645</v>
      </c>
      <c r="P340" s="97" t="s">
        <v>124</v>
      </c>
      <c r="Q340" s="116">
        <v>37794</v>
      </c>
      <c r="R340" s="97" t="s">
        <v>86</v>
      </c>
      <c r="S340" s="16"/>
      <c r="T340" s="11"/>
    </row>
    <row r="341" spans="1:20" ht="17.25" customHeight="1">
      <c r="A341" s="17"/>
      <c r="B341" s="65" t="s">
        <v>387</v>
      </c>
      <c r="C341" s="110">
        <v>170567</v>
      </c>
      <c r="D341" s="99" t="s">
        <v>239</v>
      </c>
      <c r="E341" s="100">
        <v>120779</v>
      </c>
      <c r="F341" s="99" t="s">
        <v>388</v>
      </c>
      <c r="G341" s="100">
        <v>12974</v>
      </c>
      <c r="H341" s="99" t="s">
        <v>305</v>
      </c>
      <c r="I341" s="100">
        <v>133753</v>
      </c>
      <c r="J341" s="99" t="s">
        <v>308</v>
      </c>
      <c r="K341" s="100">
        <v>13189</v>
      </c>
      <c r="L341" s="99" t="s">
        <v>389</v>
      </c>
      <c r="M341" s="100">
        <v>23625</v>
      </c>
      <c r="N341" s="99" t="s">
        <v>169</v>
      </c>
      <c r="O341" s="100">
        <v>36814</v>
      </c>
      <c r="P341" s="99" t="s">
        <v>390</v>
      </c>
      <c r="Q341" s="100">
        <v>49788</v>
      </c>
      <c r="R341" s="99" t="s">
        <v>381</v>
      </c>
      <c r="S341" s="16"/>
      <c r="T341" s="11"/>
    </row>
    <row r="342" spans="1:20" ht="17.25" customHeight="1">
      <c r="A342" s="17"/>
      <c r="B342" s="65" t="s">
        <v>39</v>
      </c>
      <c r="C342" s="110">
        <v>255135</v>
      </c>
      <c r="D342" s="99" t="s">
        <v>272</v>
      </c>
      <c r="E342" s="100">
        <v>177075</v>
      </c>
      <c r="F342" s="99" t="s">
        <v>391</v>
      </c>
      <c r="G342" s="100">
        <v>20197</v>
      </c>
      <c r="H342" s="99" t="s">
        <v>392</v>
      </c>
      <c r="I342" s="100">
        <v>197272</v>
      </c>
      <c r="J342" s="99" t="s">
        <v>308</v>
      </c>
      <c r="K342" s="100">
        <v>19861</v>
      </c>
      <c r="L342" s="99" t="s">
        <v>393</v>
      </c>
      <c r="M342" s="100">
        <v>38002</v>
      </c>
      <c r="N342" s="99" t="s">
        <v>157</v>
      </c>
      <c r="O342" s="100">
        <v>57863</v>
      </c>
      <c r="P342" s="99" t="s">
        <v>150</v>
      </c>
      <c r="Q342" s="100">
        <v>78060</v>
      </c>
      <c r="R342" s="99" t="s">
        <v>363</v>
      </c>
      <c r="S342" s="16"/>
      <c r="T342" s="11"/>
    </row>
    <row r="343" spans="1:20" ht="17.25" customHeight="1">
      <c r="A343" s="17"/>
      <c r="B343" s="65" t="s">
        <v>61</v>
      </c>
      <c r="C343" s="110">
        <v>141600</v>
      </c>
      <c r="D343" s="99" t="s">
        <v>157</v>
      </c>
      <c r="E343" s="100">
        <v>97210</v>
      </c>
      <c r="F343" s="99" t="s">
        <v>140</v>
      </c>
      <c r="G343" s="100">
        <v>11092</v>
      </c>
      <c r="H343" s="99" t="s">
        <v>313</v>
      </c>
      <c r="I343" s="100">
        <v>108302</v>
      </c>
      <c r="J343" s="99" t="s">
        <v>187</v>
      </c>
      <c r="K343" s="100">
        <v>12538</v>
      </c>
      <c r="L343" s="99" t="s">
        <v>394</v>
      </c>
      <c r="M343" s="100">
        <v>20760</v>
      </c>
      <c r="N343" s="99" t="s">
        <v>94</v>
      </c>
      <c r="O343" s="100">
        <v>33298</v>
      </c>
      <c r="P343" s="99" t="s">
        <v>395</v>
      </c>
      <c r="Q343" s="100">
        <v>44390</v>
      </c>
      <c r="R343" s="99" t="s">
        <v>396</v>
      </c>
      <c r="S343" s="16"/>
      <c r="T343" s="11"/>
    </row>
    <row r="344" spans="1:20" ht="17.25" customHeight="1">
      <c r="A344" s="17"/>
      <c r="B344" s="65" t="s">
        <v>62</v>
      </c>
      <c r="C344" s="110">
        <v>134617</v>
      </c>
      <c r="D344" s="99" t="s">
        <v>312</v>
      </c>
      <c r="E344" s="100">
        <v>90526</v>
      </c>
      <c r="F344" s="99" t="s">
        <v>141</v>
      </c>
      <c r="G344" s="100">
        <v>10556</v>
      </c>
      <c r="H344" s="99" t="s">
        <v>269</v>
      </c>
      <c r="I344" s="100">
        <v>101082</v>
      </c>
      <c r="J344" s="99" t="s">
        <v>323</v>
      </c>
      <c r="K344" s="100">
        <v>13410</v>
      </c>
      <c r="L344" s="99" t="s">
        <v>192</v>
      </c>
      <c r="M344" s="100">
        <v>20125</v>
      </c>
      <c r="N344" s="99" t="s">
        <v>84</v>
      </c>
      <c r="O344" s="100">
        <v>33535</v>
      </c>
      <c r="P344" s="99" t="s">
        <v>124</v>
      </c>
      <c r="Q344" s="100">
        <v>44091</v>
      </c>
      <c r="R344" s="99" t="s">
        <v>212</v>
      </c>
      <c r="S344" s="16"/>
      <c r="T344" s="11"/>
    </row>
    <row r="345" spans="1:20" ht="17.25" customHeight="1">
      <c r="A345" s="17"/>
      <c r="B345" s="65" t="s">
        <v>63</v>
      </c>
      <c r="C345" s="110">
        <v>168794</v>
      </c>
      <c r="D345" s="99" t="s">
        <v>298</v>
      </c>
      <c r="E345" s="100">
        <v>112086</v>
      </c>
      <c r="F345" s="99" t="s">
        <v>207</v>
      </c>
      <c r="G345" s="100">
        <v>11863</v>
      </c>
      <c r="H345" s="99" t="s">
        <v>397</v>
      </c>
      <c r="I345" s="100">
        <v>123949</v>
      </c>
      <c r="J345" s="99" t="s">
        <v>239</v>
      </c>
      <c r="K345" s="100">
        <v>18873</v>
      </c>
      <c r="L345" s="99" t="s">
        <v>84</v>
      </c>
      <c r="M345" s="100">
        <v>25972</v>
      </c>
      <c r="N345" s="99" t="s">
        <v>243</v>
      </c>
      <c r="O345" s="100">
        <v>44845</v>
      </c>
      <c r="P345" s="99" t="s">
        <v>98</v>
      </c>
      <c r="Q345" s="100">
        <v>56708</v>
      </c>
      <c r="R345" s="99" t="s">
        <v>369</v>
      </c>
      <c r="S345" s="16"/>
      <c r="T345" s="11"/>
    </row>
    <row r="346" spans="1:20" ht="17.25" customHeight="1">
      <c r="A346" s="17"/>
      <c r="B346" s="70" t="s">
        <v>64</v>
      </c>
      <c r="C346" s="110">
        <v>163814</v>
      </c>
      <c r="D346" s="99" t="s">
        <v>85</v>
      </c>
      <c r="E346" s="100">
        <v>112075</v>
      </c>
      <c r="F346" s="99" t="s">
        <v>291</v>
      </c>
      <c r="G346" s="100">
        <v>11809</v>
      </c>
      <c r="H346" s="99" t="s">
        <v>276</v>
      </c>
      <c r="I346" s="100">
        <v>123884</v>
      </c>
      <c r="J346" s="99" t="s">
        <v>266</v>
      </c>
      <c r="K346" s="100">
        <v>14169</v>
      </c>
      <c r="L346" s="99" t="s">
        <v>398</v>
      </c>
      <c r="M346" s="100">
        <v>25761</v>
      </c>
      <c r="N346" s="99" t="s">
        <v>102</v>
      </c>
      <c r="O346" s="100">
        <v>39930</v>
      </c>
      <c r="P346" s="99" t="s">
        <v>399</v>
      </c>
      <c r="Q346" s="100">
        <f>SUM(((G346+K346)+M346))</f>
        <v>51739</v>
      </c>
      <c r="R346" s="99" t="s">
        <v>164</v>
      </c>
      <c r="S346" s="16"/>
      <c r="T346" s="11"/>
    </row>
    <row r="347" spans="1:20" ht="17.25" customHeight="1">
      <c r="A347" s="35"/>
      <c r="B347" s="70" t="s">
        <v>65</v>
      </c>
      <c r="C347" s="110">
        <v>119699</v>
      </c>
      <c r="D347" s="126" t="s">
        <v>99</v>
      </c>
      <c r="E347" s="110">
        <v>82370</v>
      </c>
      <c r="F347" s="126" t="s">
        <v>113</v>
      </c>
      <c r="G347" s="98">
        <v>8786</v>
      </c>
      <c r="H347" s="126" t="s">
        <v>363</v>
      </c>
      <c r="I347" s="98">
        <v>91156</v>
      </c>
      <c r="J347" s="126" t="s">
        <v>105</v>
      </c>
      <c r="K347" s="98">
        <v>10251</v>
      </c>
      <c r="L347" s="126" t="s">
        <v>400</v>
      </c>
      <c r="M347" s="98">
        <v>18292</v>
      </c>
      <c r="N347" s="126" t="s">
        <v>401</v>
      </c>
      <c r="O347" s="98">
        <v>28543</v>
      </c>
      <c r="P347" s="126" t="s">
        <v>401</v>
      </c>
      <c r="Q347" s="98">
        <v>37329</v>
      </c>
      <c r="R347" s="126" t="s">
        <v>402</v>
      </c>
      <c r="S347" s="16"/>
      <c r="T347" s="11"/>
    </row>
    <row r="348" spans="1:20" ht="17.25" customHeight="1">
      <c r="A348" s="35"/>
      <c r="B348" s="70" t="s">
        <v>66</v>
      </c>
      <c r="C348" s="110">
        <v>164162</v>
      </c>
      <c r="D348" s="128">
        <v>-5.6</v>
      </c>
      <c r="E348" s="98">
        <v>111238</v>
      </c>
      <c r="F348" s="128">
        <v>-1.8</v>
      </c>
      <c r="G348" s="98">
        <v>12721</v>
      </c>
      <c r="H348" s="128">
        <v>-8.1</v>
      </c>
      <c r="I348" s="98">
        <v>123959</v>
      </c>
      <c r="J348" s="128">
        <v>-2.5</v>
      </c>
      <c r="K348" s="98">
        <v>16009</v>
      </c>
      <c r="L348" s="128">
        <v>-12.1</v>
      </c>
      <c r="M348" s="98">
        <v>24194</v>
      </c>
      <c r="N348" s="128">
        <v>-15.4</v>
      </c>
      <c r="O348" s="98">
        <v>40203</v>
      </c>
      <c r="P348" s="128">
        <v>-14.1</v>
      </c>
      <c r="Q348" s="98">
        <v>52924</v>
      </c>
      <c r="R348" s="128">
        <v>-12.7</v>
      </c>
      <c r="S348" s="16"/>
      <c r="T348" s="11"/>
    </row>
    <row r="349" spans="1:20" ht="17.25" customHeight="1">
      <c r="A349" s="17"/>
      <c r="B349" s="70" t="s">
        <v>67</v>
      </c>
      <c r="C349" s="110">
        <v>133026</v>
      </c>
      <c r="D349" s="128">
        <v>-4.7</v>
      </c>
      <c r="E349" s="98">
        <v>90911</v>
      </c>
      <c r="F349" s="128">
        <v>-3.1</v>
      </c>
      <c r="G349" s="98">
        <v>9654</v>
      </c>
      <c r="H349" s="128">
        <v>-9.7</v>
      </c>
      <c r="I349" s="98">
        <f aca="true" t="shared" si="159" ref="I349:I350">SUM((E349+G349))</f>
        <v>100565</v>
      </c>
      <c r="J349" s="128">
        <v>-3.8</v>
      </c>
      <c r="K349" s="98">
        <v>13132</v>
      </c>
      <c r="L349" s="128">
        <v>-5.4</v>
      </c>
      <c r="M349" s="98">
        <v>19329</v>
      </c>
      <c r="N349" s="128">
        <v>-8.9</v>
      </c>
      <c r="O349" s="98">
        <f aca="true" t="shared" si="160" ref="O349:O350">SUM((K349+M349))</f>
        <v>32461</v>
      </c>
      <c r="P349" s="128">
        <v>-7.5</v>
      </c>
      <c r="Q349" s="98">
        <f aca="true" t="shared" si="161" ref="Q349:Q350">SUM(((G349+K349)+M349))</f>
        <v>42115</v>
      </c>
      <c r="R349" s="99" t="s">
        <v>171</v>
      </c>
      <c r="S349" s="16"/>
      <c r="T349" s="11"/>
    </row>
    <row r="350" spans="1:20" ht="17.25" customHeight="1">
      <c r="A350" s="17"/>
      <c r="B350" s="70" t="s">
        <v>68</v>
      </c>
      <c r="C350" s="110">
        <v>156052</v>
      </c>
      <c r="D350" s="128">
        <v>-4.4</v>
      </c>
      <c r="E350" s="98">
        <v>102046</v>
      </c>
      <c r="F350" s="128">
        <v>-0.9</v>
      </c>
      <c r="G350" s="98">
        <v>10108</v>
      </c>
      <c r="H350" s="128">
        <v>-9.7</v>
      </c>
      <c r="I350" s="98">
        <f t="shared" si="159"/>
        <v>112154</v>
      </c>
      <c r="J350" s="128">
        <v>-1.8</v>
      </c>
      <c r="K350" s="98">
        <v>21739</v>
      </c>
      <c r="L350" s="126" t="s">
        <v>259</v>
      </c>
      <c r="M350" s="98">
        <v>22159</v>
      </c>
      <c r="N350" s="126" t="s">
        <v>403</v>
      </c>
      <c r="O350" s="98">
        <f t="shared" si="160"/>
        <v>43898</v>
      </c>
      <c r="P350" s="128">
        <v>-10.6</v>
      </c>
      <c r="Q350" s="98">
        <f t="shared" si="161"/>
        <v>54006</v>
      </c>
      <c r="R350" s="128">
        <v>-10.4</v>
      </c>
      <c r="S350" s="16"/>
      <c r="T350" s="11"/>
    </row>
    <row r="351" spans="1:20" ht="17.25" customHeight="1">
      <c r="A351" s="17"/>
      <c r="B351" s="70" t="s">
        <v>69</v>
      </c>
      <c r="C351" s="110">
        <v>142066</v>
      </c>
      <c r="D351" s="99" t="s">
        <v>104</v>
      </c>
      <c r="E351" s="98">
        <v>97900</v>
      </c>
      <c r="F351" s="126" t="s">
        <v>257</v>
      </c>
      <c r="G351" s="98">
        <v>9763</v>
      </c>
      <c r="H351" s="126" t="s">
        <v>395</v>
      </c>
      <c r="I351" s="98">
        <v>107663</v>
      </c>
      <c r="J351" s="126" t="s">
        <v>322</v>
      </c>
      <c r="K351" s="98">
        <v>13171</v>
      </c>
      <c r="L351" s="99" t="s">
        <v>298</v>
      </c>
      <c r="M351" s="98">
        <v>21232</v>
      </c>
      <c r="N351" s="126" t="s">
        <v>404</v>
      </c>
      <c r="O351" s="98">
        <v>34403</v>
      </c>
      <c r="P351" s="128">
        <v>-7.7</v>
      </c>
      <c r="Q351" s="98">
        <v>44166</v>
      </c>
      <c r="R351" s="128">
        <v>-9.7</v>
      </c>
      <c r="S351" s="16"/>
      <c r="T351" s="11"/>
    </row>
    <row r="352" spans="1:20" ht="17.25" customHeight="1">
      <c r="A352" s="20"/>
      <c r="B352" s="71" t="s">
        <v>70</v>
      </c>
      <c r="C352" s="129">
        <f>SUM(C340:C351)</f>
        <v>1874915</v>
      </c>
      <c r="D352" s="120">
        <v>-0.3</v>
      </c>
      <c r="E352" s="119">
        <f>SUM(E340:E351)</f>
        <v>1281805</v>
      </c>
      <c r="F352" s="103" t="s">
        <v>188</v>
      </c>
      <c r="G352" s="119">
        <f>SUM(G340:G351)</f>
        <v>138672</v>
      </c>
      <c r="H352" s="120" t="s">
        <v>281</v>
      </c>
      <c r="I352" s="119">
        <f>SUM(I340:I351)</f>
        <v>1420477</v>
      </c>
      <c r="J352" s="120" t="s">
        <v>188</v>
      </c>
      <c r="K352" s="119">
        <f>SUM(K340:K351)</f>
        <v>177143</v>
      </c>
      <c r="L352" s="120">
        <v>-14.4</v>
      </c>
      <c r="M352" s="119">
        <f>SUM(M340:M351)</f>
        <v>277295</v>
      </c>
      <c r="N352" s="120">
        <v>-8.6</v>
      </c>
      <c r="O352" s="119">
        <f>SUM(O340:O351)</f>
        <v>454438</v>
      </c>
      <c r="P352" s="130" t="s">
        <v>405</v>
      </c>
      <c r="Q352" s="119">
        <f>SUM(Q340:Q351)</f>
        <v>593110</v>
      </c>
      <c r="R352" s="130" t="s">
        <v>171</v>
      </c>
      <c r="S352" s="16"/>
      <c r="T352" s="11"/>
    </row>
    <row r="353" spans="1:20" ht="17.2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6"/>
      <c r="T354" s="11"/>
    </row>
    <row r="355" spans="1:20" ht="17.25" customHeight="1">
      <c r="A355" s="17"/>
      <c r="B355" s="18"/>
      <c r="C355" s="79"/>
      <c r="D355" s="80" t="s">
        <v>9</v>
      </c>
      <c r="E355" s="79" t="s">
        <v>10</v>
      </c>
      <c r="F355" s="80" t="s">
        <v>9</v>
      </c>
      <c r="G355" s="79" t="s">
        <v>11</v>
      </c>
      <c r="H355" s="80" t="s">
        <v>9</v>
      </c>
      <c r="I355" s="79" t="s">
        <v>12</v>
      </c>
      <c r="J355" s="80" t="s">
        <v>9</v>
      </c>
      <c r="K355" s="79" t="s">
        <v>13</v>
      </c>
      <c r="L355" s="80" t="s">
        <v>9</v>
      </c>
      <c r="M355" s="79" t="s">
        <v>14</v>
      </c>
      <c r="N355" s="80" t="s">
        <v>9</v>
      </c>
      <c r="O355" s="79" t="s">
        <v>15</v>
      </c>
      <c r="P355" s="80" t="s">
        <v>9</v>
      </c>
      <c r="Q355" s="79" t="s">
        <v>16</v>
      </c>
      <c r="R355" s="80" t="s">
        <v>9</v>
      </c>
      <c r="S355" s="76"/>
      <c r="T355" s="11"/>
    </row>
    <row r="356" spans="1:20" ht="19.5" customHeight="1">
      <c r="A356" s="20"/>
      <c r="B356" s="21" t="s">
        <v>17</v>
      </c>
      <c r="C356" s="81" t="s">
        <v>18</v>
      </c>
      <c r="D356" s="82" t="s">
        <v>19</v>
      </c>
      <c r="E356" s="81" t="s">
        <v>18</v>
      </c>
      <c r="F356" s="82" t="s">
        <v>19</v>
      </c>
      <c r="G356" s="81" t="s">
        <v>18</v>
      </c>
      <c r="H356" s="82" t="s">
        <v>19</v>
      </c>
      <c r="I356" s="81" t="s">
        <v>18</v>
      </c>
      <c r="J356" s="82" t="s">
        <v>19</v>
      </c>
      <c r="K356" s="81" t="s">
        <v>18</v>
      </c>
      <c r="L356" s="82" t="s">
        <v>19</v>
      </c>
      <c r="M356" s="81" t="s">
        <v>18</v>
      </c>
      <c r="N356" s="82" t="s">
        <v>19</v>
      </c>
      <c r="O356" s="81" t="s">
        <v>18</v>
      </c>
      <c r="P356" s="82" t="s">
        <v>19</v>
      </c>
      <c r="Q356" s="81" t="s">
        <v>18</v>
      </c>
      <c r="R356" s="82" t="s">
        <v>19</v>
      </c>
      <c r="S356" s="76"/>
      <c r="T356" s="11"/>
    </row>
    <row r="357" spans="1:20" ht="19.5" customHeight="1">
      <c r="A357" s="12"/>
      <c r="B357" s="61" t="s">
        <v>406</v>
      </c>
      <c r="C357" s="116">
        <v>123121</v>
      </c>
      <c r="D357" s="97" t="s">
        <v>407</v>
      </c>
      <c r="E357" s="116">
        <v>84310</v>
      </c>
      <c r="F357" s="97" t="s">
        <v>408</v>
      </c>
      <c r="G357" s="116">
        <v>8160</v>
      </c>
      <c r="H357" s="97" t="s">
        <v>409</v>
      </c>
      <c r="I357" s="116">
        <v>92470</v>
      </c>
      <c r="J357" s="97" t="s">
        <v>410</v>
      </c>
      <c r="K357" s="116">
        <v>12881</v>
      </c>
      <c r="L357" s="97" t="s">
        <v>305</v>
      </c>
      <c r="M357" s="116">
        <v>17770</v>
      </c>
      <c r="N357" s="97" t="s">
        <v>240</v>
      </c>
      <c r="O357" s="116">
        <v>30651</v>
      </c>
      <c r="P357" s="97" t="s">
        <v>202</v>
      </c>
      <c r="Q357" s="116">
        <v>38811</v>
      </c>
      <c r="R357" s="97" t="s">
        <v>325</v>
      </c>
      <c r="S357" s="16"/>
      <c r="T357" s="11"/>
    </row>
    <row r="358" spans="1:20" ht="19.5" customHeight="1">
      <c r="A358" s="17"/>
      <c r="B358" s="65" t="s">
        <v>411</v>
      </c>
      <c r="C358" s="100">
        <v>161285</v>
      </c>
      <c r="D358" s="99" t="s">
        <v>412</v>
      </c>
      <c r="E358" s="100">
        <v>105390</v>
      </c>
      <c r="F358" s="99" t="s">
        <v>413</v>
      </c>
      <c r="G358" s="100">
        <v>11558</v>
      </c>
      <c r="H358" s="99" t="s">
        <v>414</v>
      </c>
      <c r="I358" s="100">
        <v>116948</v>
      </c>
      <c r="J358" s="99" t="s">
        <v>415</v>
      </c>
      <c r="K358" s="100">
        <v>18673</v>
      </c>
      <c r="L358" s="99" t="s">
        <v>416</v>
      </c>
      <c r="M358" s="100">
        <v>25664</v>
      </c>
      <c r="N358" s="99" t="s">
        <v>246</v>
      </c>
      <c r="O358" s="100">
        <v>44337</v>
      </c>
      <c r="P358" s="99" t="s">
        <v>417</v>
      </c>
      <c r="Q358" s="100">
        <v>55895</v>
      </c>
      <c r="R358" s="99" t="s">
        <v>418</v>
      </c>
      <c r="S358" s="16"/>
      <c r="T358" s="11"/>
    </row>
    <row r="359" spans="1:20" ht="19.5" customHeight="1">
      <c r="A359" s="17"/>
      <c r="B359" s="65" t="s">
        <v>39</v>
      </c>
      <c r="C359" s="100">
        <v>238749</v>
      </c>
      <c r="D359" s="99" t="s">
        <v>419</v>
      </c>
      <c r="E359" s="100">
        <v>156353</v>
      </c>
      <c r="F359" s="99" t="s">
        <v>420</v>
      </c>
      <c r="G359" s="100">
        <v>16130</v>
      </c>
      <c r="H359" s="99" t="s">
        <v>421</v>
      </c>
      <c r="I359" s="100">
        <v>172483</v>
      </c>
      <c r="J359" s="99" t="s">
        <v>422</v>
      </c>
      <c r="K359" s="100">
        <v>27117</v>
      </c>
      <c r="L359" s="99" t="s">
        <v>423</v>
      </c>
      <c r="M359" s="100">
        <v>39149</v>
      </c>
      <c r="N359" s="99" t="s">
        <v>267</v>
      </c>
      <c r="O359" s="100">
        <v>66266</v>
      </c>
      <c r="P359" s="99" t="s">
        <v>424</v>
      </c>
      <c r="Q359" s="100">
        <v>82396</v>
      </c>
      <c r="R359" s="99" t="s">
        <v>232</v>
      </c>
      <c r="S359" s="16"/>
      <c r="T359" s="11"/>
    </row>
    <row r="360" spans="1:20" ht="19.5" customHeight="1">
      <c r="A360" s="17"/>
      <c r="B360" s="65" t="s">
        <v>61</v>
      </c>
      <c r="C360" s="100">
        <v>145893</v>
      </c>
      <c r="D360" s="99" t="s">
        <v>425</v>
      </c>
      <c r="E360" s="100">
        <v>96644</v>
      </c>
      <c r="F360" s="99" t="s">
        <v>426</v>
      </c>
      <c r="G360" s="100">
        <v>9641</v>
      </c>
      <c r="H360" s="99" t="s">
        <v>427</v>
      </c>
      <c r="I360" s="100">
        <v>106285</v>
      </c>
      <c r="J360" s="99" t="s">
        <v>428</v>
      </c>
      <c r="K360" s="100">
        <v>18518</v>
      </c>
      <c r="L360" s="99" t="s">
        <v>429</v>
      </c>
      <c r="M360" s="100">
        <v>21090</v>
      </c>
      <c r="N360" s="99" t="s">
        <v>262</v>
      </c>
      <c r="O360" s="100">
        <v>39608</v>
      </c>
      <c r="P360" s="99" t="s">
        <v>430</v>
      </c>
      <c r="Q360" s="100">
        <v>49249</v>
      </c>
      <c r="R360" s="99" t="s">
        <v>431</v>
      </c>
      <c r="S360" s="16"/>
      <c r="T360" s="11"/>
    </row>
    <row r="361" spans="1:20" ht="19.5" customHeight="1">
      <c r="A361" s="17"/>
      <c r="B361" s="65" t="s">
        <v>62</v>
      </c>
      <c r="C361" s="100">
        <v>132839</v>
      </c>
      <c r="D361" s="99" t="s">
        <v>432</v>
      </c>
      <c r="E361" s="100">
        <v>87386</v>
      </c>
      <c r="F361" s="99" t="s">
        <v>433</v>
      </c>
      <c r="G361" s="100">
        <v>9569</v>
      </c>
      <c r="H361" s="99" t="s">
        <v>123</v>
      </c>
      <c r="I361" s="100">
        <v>96955</v>
      </c>
      <c r="J361" s="99" t="s">
        <v>434</v>
      </c>
      <c r="K361" s="100">
        <v>15706</v>
      </c>
      <c r="L361" s="99" t="s">
        <v>435</v>
      </c>
      <c r="M361" s="100">
        <v>20178</v>
      </c>
      <c r="N361" s="99" t="s">
        <v>108</v>
      </c>
      <c r="O361" s="100">
        <v>35884</v>
      </c>
      <c r="P361" s="99" t="s">
        <v>279</v>
      </c>
      <c r="Q361" s="100">
        <v>45453</v>
      </c>
      <c r="R361" s="99" t="s">
        <v>113</v>
      </c>
      <c r="S361" s="16"/>
      <c r="T361" s="11"/>
    </row>
    <row r="362" spans="1:20" ht="19.5" customHeight="1">
      <c r="A362" s="17"/>
      <c r="B362" s="65" t="s">
        <v>63</v>
      </c>
      <c r="C362" s="100">
        <v>165465</v>
      </c>
      <c r="D362" s="99" t="s">
        <v>436</v>
      </c>
      <c r="E362" s="100">
        <v>106121</v>
      </c>
      <c r="F362" s="99" t="s">
        <v>437</v>
      </c>
      <c r="G362" s="100">
        <v>11033</v>
      </c>
      <c r="H362" s="99" t="s">
        <v>438</v>
      </c>
      <c r="I362" s="100">
        <v>117154</v>
      </c>
      <c r="J362" s="99" t="s">
        <v>410</v>
      </c>
      <c r="K362" s="100">
        <v>18927</v>
      </c>
      <c r="L362" s="99" t="s">
        <v>121</v>
      </c>
      <c r="M362" s="100">
        <v>29384</v>
      </c>
      <c r="N362" s="99" t="s">
        <v>439</v>
      </c>
      <c r="O362" s="100">
        <v>48311</v>
      </c>
      <c r="P362" s="99" t="s">
        <v>440</v>
      </c>
      <c r="Q362" s="100">
        <v>59344</v>
      </c>
      <c r="R362" s="99" t="s">
        <v>187</v>
      </c>
      <c r="S362" s="16"/>
      <c r="T362" s="11"/>
    </row>
    <row r="363" spans="1:20" ht="19.5" customHeight="1">
      <c r="A363" s="17"/>
      <c r="B363" s="70" t="s">
        <v>64</v>
      </c>
      <c r="C363" s="98">
        <v>166620</v>
      </c>
      <c r="D363" s="128" t="s">
        <v>441</v>
      </c>
      <c r="E363" s="98">
        <v>110814</v>
      </c>
      <c r="F363" s="128" t="s">
        <v>442</v>
      </c>
      <c r="G363" s="98">
        <v>11372</v>
      </c>
      <c r="H363" s="128" t="s">
        <v>443</v>
      </c>
      <c r="I363" s="98">
        <v>122186</v>
      </c>
      <c r="J363" s="128" t="s">
        <v>444</v>
      </c>
      <c r="K363" s="98">
        <v>16780</v>
      </c>
      <c r="L363" s="128" t="s">
        <v>445</v>
      </c>
      <c r="M363" s="131">
        <v>27654</v>
      </c>
      <c r="N363" s="128" t="s">
        <v>338</v>
      </c>
      <c r="O363" s="98">
        <v>44434</v>
      </c>
      <c r="P363" s="128" t="s">
        <v>446</v>
      </c>
      <c r="Q363" s="98">
        <v>55806</v>
      </c>
      <c r="R363" s="128" t="s">
        <v>289</v>
      </c>
      <c r="S363" s="16"/>
      <c r="T363" s="11"/>
    </row>
    <row r="364" spans="1:20" ht="19.5" customHeight="1">
      <c r="A364" s="35"/>
      <c r="B364" s="70" t="s">
        <v>65</v>
      </c>
      <c r="C364" s="98">
        <v>122308</v>
      </c>
      <c r="D364" s="128" t="s">
        <v>447</v>
      </c>
      <c r="E364" s="98">
        <v>80461</v>
      </c>
      <c r="F364" s="128" t="s">
        <v>448</v>
      </c>
      <c r="G364" s="98">
        <v>9276</v>
      </c>
      <c r="H364" s="128" t="s">
        <v>449</v>
      </c>
      <c r="I364" s="98">
        <v>89737</v>
      </c>
      <c r="J364" s="128" t="s">
        <v>450</v>
      </c>
      <c r="K364" s="98">
        <v>11681</v>
      </c>
      <c r="L364" s="128" t="s">
        <v>451</v>
      </c>
      <c r="M364" s="98">
        <v>20890</v>
      </c>
      <c r="N364" s="128" t="s">
        <v>452</v>
      </c>
      <c r="O364" s="98">
        <v>32571</v>
      </c>
      <c r="P364" s="128" t="s">
        <v>249</v>
      </c>
      <c r="Q364" s="98">
        <v>41847</v>
      </c>
      <c r="R364" s="128" t="s">
        <v>272</v>
      </c>
      <c r="S364" s="16"/>
      <c r="T364" s="11"/>
    </row>
    <row r="365" spans="1:20" ht="19.5" customHeight="1">
      <c r="A365" s="35"/>
      <c r="B365" s="70" t="s">
        <v>66</v>
      </c>
      <c r="C365" s="98">
        <v>173923</v>
      </c>
      <c r="D365" s="128" t="s">
        <v>453</v>
      </c>
      <c r="E365" s="98">
        <v>113283</v>
      </c>
      <c r="F365" s="128" t="s">
        <v>454</v>
      </c>
      <c r="G365" s="98">
        <v>13837</v>
      </c>
      <c r="H365" s="128" t="s">
        <v>254</v>
      </c>
      <c r="I365" s="98">
        <f>SUM((E365+G365))</f>
        <v>127120</v>
      </c>
      <c r="J365" s="128" t="s">
        <v>455</v>
      </c>
      <c r="K365" s="98">
        <v>18204</v>
      </c>
      <c r="L365" s="128" t="s">
        <v>456</v>
      </c>
      <c r="M365" s="98">
        <v>28599</v>
      </c>
      <c r="N365" s="128" t="s">
        <v>141</v>
      </c>
      <c r="O365" s="98">
        <f>SUM((K365+M365))</f>
        <v>46803</v>
      </c>
      <c r="P365" s="128" t="s">
        <v>267</v>
      </c>
      <c r="Q365" s="98">
        <f>SUM(((G365+K365)+M365))</f>
        <v>60640</v>
      </c>
      <c r="R365" s="128" t="s">
        <v>213</v>
      </c>
      <c r="S365" s="16"/>
      <c r="T365" s="11"/>
    </row>
    <row r="366" spans="1:20" ht="19.5" customHeight="1">
      <c r="A366" s="17"/>
      <c r="B366" s="70" t="s">
        <v>67</v>
      </c>
      <c r="C366" s="98">
        <v>139623</v>
      </c>
      <c r="D366" s="128" t="s">
        <v>113</v>
      </c>
      <c r="E366" s="98">
        <v>93845</v>
      </c>
      <c r="F366" s="128" t="s">
        <v>96</v>
      </c>
      <c r="G366" s="98">
        <v>10686</v>
      </c>
      <c r="H366" s="128" t="s">
        <v>457</v>
      </c>
      <c r="I366" s="98">
        <v>104531</v>
      </c>
      <c r="J366" s="128" t="s">
        <v>146</v>
      </c>
      <c r="K366" s="98">
        <v>13884</v>
      </c>
      <c r="L366" s="128" t="s">
        <v>458</v>
      </c>
      <c r="M366" s="98">
        <v>21208</v>
      </c>
      <c r="N366" s="128" t="s">
        <v>289</v>
      </c>
      <c r="O366" s="98">
        <v>35092</v>
      </c>
      <c r="P366" s="128" t="s">
        <v>262</v>
      </c>
      <c r="Q366" s="98">
        <v>45778</v>
      </c>
      <c r="R366" s="128" t="s">
        <v>378</v>
      </c>
      <c r="S366" s="16"/>
      <c r="T366" s="11"/>
    </row>
    <row r="367" spans="1:20" ht="19.5" customHeight="1">
      <c r="A367" s="17"/>
      <c r="B367" s="70" t="s">
        <v>68</v>
      </c>
      <c r="C367" s="98">
        <v>163290</v>
      </c>
      <c r="D367" s="128" t="s">
        <v>104</v>
      </c>
      <c r="E367" s="98">
        <v>102986</v>
      </c>
      <c r="F367" s="128" t="s">
        <v>78</v>
      </c>
      <c r="G367" s="98">
        <v>11193</v>
      </c>
      <c r="H367" s="128" t="s">
        <v>459</v>
      </c>
      <c r="I367" s="98">
        <v>114179</v>
      </c>
      <c r="J367" s="128" t="s">
        <v>167</v>
      </c>
      <c r="K367" s="98">
        <v>21751</v>
      </c>
      <c r="L367" s="128" t="s">
        <v>460</v>
      </c>
      <c r="M367" s="98">
        <v>27360</v>
      </c>
      <c r="N367" s="128" t="s">
        <v>181</v>
      </c>
      <c r="O367" s="98">
        <v>49111</v>
      </c>
      <c r="P367" s="128" t="s">
        <v>213</v>
      </c>
      <c r="Q367" s="98">
        <v>60304</v>
      </c>
      <c r="R367" s="128" t="s">
        <v>279</v>
      </c>
      <c r="S367" s="16"/>
      <c r="T367" s="11"/>
    </row>
    <row r="368" spans="1:20" ht="19.5" customHeight="1">
      <c r="A368" s="17"/>
      <c r="B368" s="70" t="s">
        <v>69</v>
      </c>
      <c r="C368" s="98">
        <v>147655</v>
      </c>
      <c r="D368" s="128" t="s">
        <v>298</v>
      </c>
      <c r="E368" s="98">
        <v>98770</v>
      </c>
      <c r="F368" s="128" t="s">
        <v>234</v>
      </c>
      <c r="G368" s="98">
        <v>11609</v>
      </c>
      <c r="H368" s="128" t="s">
        <v>337</v>
      </c>
      <c r="I368" s="98">
        <v>110379</v>
      </c>
      <c r="J368" s="128" t="s">
        <v>372</v>
      </c>
      <c r="K368" s="98">
        <v>12913</v>
      </c>
      <c r="L368" s="128" t="s">
        <v>461</v>
      </c>
      <c r="M368" s="98">
        <v>24363</v>
      </c>
      <c r="N368" s="128" t="s">
        <v>462</v>
      </c>
      <c r="O368" s="98">
        <v>37276</v>
      </c>
      <c r="P368" s="128" t="s">
        <v>463</v>
      </c>
      <c r="Q368" s="98">
        <v>48885</v>
      </c>
      <c r="R368" s="128" t="s">
        <v>464</v>
      </c>
      <c r="S368" s="16"/>
      <c r="T368" s="11"/>
    </row>
    <row r="369" spans="1:20" ht="19.5" customHeight="1">
      <c r="A369" s="20"/>
      <c r="B369" s="71" t="s">
        <v>70</v>
      </c>
      <c r="C369" s="119">
        <f>SUM(C357:C368)</f>
        <v>1880771</v>
      </c>
      <c r="D369" s="120" t="s">
        <v>451</v>
      </c>
      <c r="E369" s="119">
        <f>SUM(E357:E368)</f>
        <v>1236363</v>
      </c>
      <c r="F369" s="120" t="s">
        <v>465</v>
      </c>
      <c r="G369" s="119">
        <f>SUM(G357:G368)</f>
        <v>134064</v>
      </c>
      <c r="H369" s="120" t="s">
        <v>135</v>
      </c>
      <c r="I369" s="119">
        <f>SUM(I357:I368)</f>
        <v>1370427</v>
      </c>
      <c r="J369" s="120" t="s">
        <v>466</v>
      </c>
      <c r="K369" s="119">
        <f>SUM(K357:K368)</f>
        <v>207035</v>
      </c>
      <c r="L369" s="120" t="s">
        <v>249</v>
      </c>
      <c r="M369" s="104">
        <f>SUM(M357:M368)</f>
        <v>303309</v>
      </c>
      <c r="N369" s="120" t="s">
        <v>267</v>
      </c>
      <c r="O369" s="119">
        <f>SUM(O357:O368)</f>
        <v>510344</v>
      </c>
      <c r="P369" s="120" t="s">
        <v>391</v>
      </c>
      <c r="Q369" s="119">
        <f>SUM(Q357:Q368)</f>
        <v>644408</v>
      </c>
      <c r="R369" s="120" t="s">
        <v>324</v>
      </c>
      <c r="S369" s="16"/>
      <c r="T369" s="11"/>
    </row>
    <row r="370" spans="1:20" ht="19.5" customHeight="1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16"/>
      <c r="T370" s="11"/>
    </row>
    <row r="371" spans="1:20" ht="19.5" customHeight="1">
      <c r="A371" s="12"/>
      <c r="B371" s="13"/>
      <c r="C371" s="14" t="s">
        <v>1</v>
      </c>
      <c r="D371" s="14"/>
      <c r="E371" s="14" t="s">
        <v>2</v>
      </c>
      <c r="F371" s="14"/>
      <c r="G371" s="14" t="s">
        <v>3</v>
      </c>
      <c r="H371" s="14"/>
      <c r="I371" s="14" t="s">
        <v>4</v>
      </c>
      <c r="J371" s="14"/>
      <c r="K371" s="14" t="s">
        <v>5</v>
      </c>
      <c r="L371" s="14"/>
      <c r="M371" s="14" t="s">
        <v>6</v>
      </c>
      <c r="N371" s="14"/>
      <c r="O371" s="14" t="s">
        <v>7</v>
      </c>
      <c r="P371" s="14"/>
      <c r="Q371" s="14" t="s">
        <v>8</v>
      </c>
      <c r="R371" s="14"/>
      <c r="S371" s="16"/>
      <c r="T371" s="11"/>
    </row>
    <row r="372" spans="1:20" ht="19.5" customHeight="1">
      <c r="A372" s="17"/>
      <c r="B372" s="18"/>
      <c r="C372" s="79"/>
      <c r="D372" s="80" t="s">
        <v>9</v>
      </c>
      <c r="E372" s="79" t="s">
        <v>10</v>
      </c>
      <c r="F372" s="80" t="s">
        <v>9</v>
      </c>
      <c r="G372" s="79" t="s">
        <v>11</v>
      </c>
      <c r="H372" s="80" t="s">
        <v>9</v>
      </c>
      <c r="I372" s="79" t="s">
        <v>12</v>
      </c>
      <c r="J372" s="80" t="s">
        <v>9</v>
      </c>
      <c r="K372" s="79" t="s">
        <v>13</v>
      </c>
      <c r="L372" s="80" t="s">
        <v>9</v>
      </c>
      <c r="M372" s="79" t="s">
        <v>14</v>
      </c>
      <c r="N372" s="80" t="s">
        <v>9</v>
      </c>
      <c r="O372" s="79" t="s">
        <v>15</v>
      </c>
      <c r="P372" s="80" t="s">
        <v>9</v>
      </c>
      <c r="Q372" s="79" t="s">
        <v>16</v>
      </c>
      <c r="R372" s="80" t="s">
        <v>9</v>
      </c>
      <c r="S372" s="132"/>
      <c r="T372" s="133"/>
    </row>
    <row r="373" spans="1:18" ht="19.5" customHeight="1">
      <c r="A373" s="20"/>
      <c r="B373" s="21" t="s">
        <v>17</v>
      </c>
      <c r="C373" s="81" t="s">
        <v>18</v>
      </c>
      <c r="D373" s="82" t="s">
        <v>19</v>
      </c>
      <c r="E373" s="81" t="s">
        <v>18</v>
      </c>
      <c r="F373" s="82" t="s">
        <v>19</v>
      </c>
      <c r="G373" s="81" t="s">
        <v>18</v>
      </c>
      <c r="H373" s="82" t="s">
        <v>19</v>
      </c>
      <c r="I373" s="81" t="s">
        <v>18</v>
      </c>
      <c r="J373" s="82" t="s">
        <v>19</v>
      </c>
      <c r="K373" s="81" t="s">
        <v>18</v>
      </c>
      <c r="L373" s="82" t="s">
        <v>19</v>
      </c>
      <c r="M373" s="81" t="s">
        <v>18</v>
      </c>
      <c r="N373" s="82" t="s">
        <v>19</v>
      </c>
      <c r="O373" s="81" t="s">
        <v>18</v>
      </c>
      <c r="P373" s="82" t="s">
        <v>19</v>
      </c>
      <c r="Q373" s="81" t="s">
        <v>18</v>
      </c>
      <c r="R373" s="82" t="s">
        <v>19</v>
      </c>
    </row>
    <row r="374" spans="1:18" ht="19.5" customHeight="1">
      <c r="A374" s="12"/>
      <c r="B374" s="61" t="s">
        <v>467</v>
      </c>
      <c r="C374" s="116">
        <v>95569</v>
      </c>
      <c r="D374" s="108">
        <v>-12.8</v>
      </c>
      <c r="E374" s="116">
        <v>55868</v>
      </c>
      <c r="F374" s="134">
        <v>-11.9</v>
      </c>
      <c r="G374" s="116">
        <v>10495</v>
      </c>
      <c r="H374" s="134">
        <v>-4.2</v>
      </c>
      <c r="I374" s="116">
        <v>66363</v>
      </c>
      <c r="J374" s="134">
        <v>-10.8</v>
      </c>
      <c r="K374" s="116">
        <v>11467</v>
      </c>
      <c r="L374" s="134">
        <v>-16.6</v>
      </c>
      <c r="M374" s="116">
        <v>17739</v>
      </c>
      <c r="N374" s="134">
        <v>-17.5</v>
      </c>
      <c r="O374" s="116">
        <v>29206</v>
      </c>
      <c r="P374" s="134">
        <v>-17.1</v>
      </c>
      <c r="Q374" s="116">
        <v>39701</v>
      </c>
      <c r="R374" s="134">
        <v>-14.1</v>
      </c>
    </row>
    <row r="375" spans="1:18" ht="19.5" customHeight="1">
      <c r="A375" s="17"/>
      <c r="B375" s="65" t="s">
        <v>468</v>
      </c>
      <c r="C375" s="100">
        <v>127909</v>
      </c>
      <c r="D375" s="109">
        <v>-17.1</v>
      </c>
      <c r="E375" s="100">
        <v>76880</v>
      </c>
      <c r="F375" s="135">
        <v>-16.8</v>
      </c>
      <c r="G375" s="100">
        <v>13295</v>
      </c>
      <c r="H375" s="135">
        <v>-10.1</v>
      </c>
      <c r="I375" s="100">
        <v>90175</v>
      </c>
      <c r="J375" s="135">
        <v>-15.9</v>
      </c>
      <c r="K375" s="100">
        <v>14720</v>
      </c>
      <c r="L375" s="135">
        <v>-18.4</v>
      </c>
      <c r="M375" s="100">
        <v>23014</v>
      </c>
      <c r="N375" s="135">
        <v>-20.6</v>
      </c>
      <c r="O375" s="100">
        <v>37734</v>
      </c>
      <c r="P375" s="135">
        <v>-19.8</v>
      </c>
      <c r="Q375" s="100">
        <v>51029</v>
      </c>
      <c r="R375" s="135">
        <v>-17.4</v>
      </c>
    </row>
    <row r="376" spans="1:18" ht="19.5" customHeight="1">
      <c r="A376" s="17"/>
      <c r="B376" s="65" t="s">
        <v>39</v>
      </c>
      <c r="C376" s="100">
        <v>190318</v>
      </c>
      <c r="D376" s="109">
        <v>-18.8</v>
      </c>
      <c r="E376" s="100">
        <v>112788</v>
      </c>
      <c r="F376" s="135">
        <v>-17.7</v>
      </c>
      <c r="G376" s="100">
        <v>21317</v>
      </c>
      <c r="H376" s="135">
        <v>-12.1</v>
      </c>
      <c r="I376" s="100">
        <v>134105</v>
      </c>
      <c r="J376" s="135">
        <v>-16.9</v>
      </c>
      <c r="K376" s="100">
        <v>20044</v>
      </c>
      <c r="L376" s="118">
        <v>-21</v>
      </c>
      <c r="M376" s="100">
        <v>36169</v>
      </c>
      <c r="N376" s="118">
        <v>-24</v>
      </c>
      <c r="O376" s="100">
        <v>56213</v>
      </c>
      <c r="P376" s="118">
        <v>-23</v>
      </c>
      <c r="Q376" s="100">
        <v>77530</v>
      </c>
      <c r="R376" s="135">
        <v>-20.3</v>
      </c>
    </row>
    <row r="377" spans="1:18" ht="19.5" customHeight="1">
      <c r="A377" s="17"/>
      <c r="B377" s="65" t="s">
        <v>61</v>
      </c>
      <c r="C377" s="100">
        <v>110118</v>
      </c>
      <c r="D377" s="109">
        <v>-1.6</v>
      </c>
      <c r="E377" s="100">
        <v>65249</v>
      </c>
      <c r="F377" s="109" t="s">
        <v>266</v>
      </c>
      <c r="G377" s="100">
        <v>11934</v>
      </c>
      <c r="H377" s="109" t="s">
        <v>215</v>
      </c>
      <c r="I377" s="100">
        <v>77183</v>
      </c>
      <c r="J377" s="135">
        <v>2.1</v>
      </c>
      <c r="K377" s="100">
        <v>13179</v>
      </c>
      <c r="L377" s="135">
        <v>-7.8</v>
      </c>
      <c r="M377" s="100">
        <v>19756</v>
      </c>
      <c r="N377" s="135">
        <v>-10.2</v>
      </c>
      <c r="O377" s="100">
        <v>32935</v>
      </c>
      <c r="P377" s="135">
        <v>-9.2</v>
      </c>
      <c r="Q377" s="100">
        <v>44869</v>
      </c>
      <c r="R377" s="135">
        <v>-5.5</v>
      </c>
    </row>
    <row r="378" spans="1:18" ht="19.5" customHeight="1">
      <c r="A378" s="17"/>
      <c r="B378" s="65" t="s">
        <v>62</v>
      </c>
      <c r="C378" s="100">
        <v>102913</v>
      </c>
      <c r="D378" s="109">
        <v>-5.6</v>
      </c>
      <c r="E378" s="100">
        <v>58506</v>
      </c>
      <c r="F378" s="135">
        <v>-2.2</v>
      </c>
      <c r="G378" s="100">
        <v>11363</v>
      </c>
      <c r="H378" s="99" t="s">
        <v>469</v>
      </c>
      <c r="I378" s="100">
        <v>69869</v>
      </c>
      <c r="J378" s="135">
        <v>-1.4</v>
      </c>
      <c r="K378" s="100">
        <v>12881</v>
      </c>
      <c r="L378" s="135">
        <v>-12.7</v>
      </c>
      <c r="M378" s="100">
        <v>20163</v>
      </c>
      <c r="N378" s="135">
        <v>-13.9</v>
      </c>
      <c r="O378" s="100">
        <v>33044</v>
      </c>
      <c r="P378" s="135">
        <v>-13.5</v>
      </c>
      <c r="Q378" s="100">
        <v>44407</v>
      </c>
      <c r="R378" s="135">
        <v>-9.8</v>
      </c>
    </row>
    <row r="379" spans="1:18" ht="19.5" customHeight="1">
      <c r="A379" s="17"/>
      <c r="B379" s="65" t="s">
        <v>63</v>
      </c>
      <c r="C379" s="100">
        <v>128061</v>
      </c>
      <c r="D379" s="109">
        <v>-7.8</v>
      </c>
      <c r="E379" s="100">
        <v>69812</v>
      </c>
      <c r="F379" s="135">
        <v>-8.8</v>
      </c>
      <c r="G379" s="100">
        <v>14299</v>
      </c>
      <c r="H379" s="109" t="s">
        <v>253</v>
      </c>
      <c r="I379" s="100">
        <v>84111</v>
      </c>
      <c r="J379" s="135">
        <v>-6.4</v>
      </c>
      <c r="K379" s="100">
        <v>17827</v>
      </c>
      <c r="L379" s="135">
        <v>-6.3</v>
      </c>
      <c r="M379" s="100">
        <v>26123</v>
      </c>
      <c r="N379" s="135">
        <v>-12.8</v>
      </c>
      <c r="O379" s="100">
        <v>43950</v>
      </c>
      <c r="P379" s="135">
        <v>-10.2</v>
      </c>
      <c r="Q379" s="100">
        <v>58249</v>
      </c>
      <c r="R379" s="135">
        <v>-6.4</v>
      </c>
    </row>
    <row r="380" spans="1:18" ht="19.5" customHeight="1">
      <c r="A380" s="17"/>
      <c r="B380" s="70" t="s">
        <v>64</v>
      </c>
      <c r="C380" s="98">
        <v>127737</v>
      </c>
      <c r="D380" s="136">
        <v>-8</v>
      </c>
      <c r="E380" s="98">
        <v>73152</v>
      </c>
      <c r="F380" s="128">
        <v>-10.3</v>
      </c>
      <c r="G380" s="98">
        <v>16687</v>
      </c>
      <c r="H380" s="128" t="s">
        <v>470</v>
      </c>
      <c r="I380" s="98">
        <v>89839</v>
      </c>
      <c r="J380" s="128">
        <v>-6.4</v>
      </c>
      <c r="K380" s="98">
        <v>14272</v>
      </c>
      <c r="L380" s="128">
        <v>-9.9</v>
      </c>
      <c r="M380" s="98">
        <v>23626</v>
      </c>
      <c r="N380" s="128">
        <v>-12.6</v>
      </c>
      <c r="O380" s="98">
        <v>37898</v>
      </c>
      <c r="P380" s="128">
        <v>-11.6</v>
      </c>
      <c r="Q380" s="98">
        <v>54585</v>
      </c>
      <c r="R380" s="128">
        <v>-4.7</v>
      </c>
    </row>
    <row r="381" spans="1:18" ht="19.5" customHeight="1">
      <c r="A381" s="35"/>
      <c r="B381" s="70" t="s">
        <v>65</v>
      </c>
      <c r="C381" s="98">
        <v>93898</v>
      </c>
      <c r="D381" s="128">
        <v>-3.3</v>
      </c>
      <c r="E381" s="98">
        <v>54770</v>
      </c>
      <c r="F381" s="128">
        <v>-0.9</v>
      </c>
      <c r="G381" s="98">
        <v>12372</v>
      </c>
      <c r="H381" s="128" t="s">
        <v>471</v>
      </c>
      <c r="I381" s="98">
        <v>67142</v>
      </c>
      <c r="J381" s="128" t="s">
        <v>222</v>
      </c>
      <c r="K381" s="98">
        <v>9636</v>
      </c>
      <c r="L381" s="128">
        <v>-13.3</v>
      </c>
      <c r="M381" s="98">
        <v>17120</v>
      </c>
      <c r="N381" s="128">
        <v>-16.8</v>
      </c>
      <c r="O381" s="98">
        <v>26756</v>
      </c>
      <c r="P381" s="128">
        <v>-15.6</v>
      </c>
      <c r="Q381" s="98">
        <v>39128</v>
      </c>
      <c r="R381" s="128">
        <v>-6.6</v>
      </c>
    </row>
    <row r="382" spans="1:18" ht="19.5" customHeight="1">
      <c r="A382" s="35"/>
      <c r="B382" s="70" t="s">
        <v>66</v>
      </c>
      <c r="C382" s="98">
        <v>123944</v>
      </c>
      <c r="D382" s="128">
        <v>-16.3</v>
      </c>
      <c r="E382" s="98">
        <v>67373</v>
      </c>
      <c r="F382" s="128">
        <v>-18.7</v>
      </c>
      <c r="G382" s="98">
        <v>13318</v>
      </c>
      <c r="H382" s="128" t="s">
        <v>185</v>
      </c>
      <c r="I382" s="98">
        <v>80691</v>
      </c>
      <c r="J382" s="128">
        <v>-17.6</v>
      </c>
      <c r="K382" s="98">
        <v>15657</v>
      </c>
      <c r="L382" s="128">
        <v>-5.9</v>
      </c>
      <c r="M382" s="98">
        <v>27596</v>
      </c>
      <c r="N382" s="128">
        <v>-17.9</v>
      </c>
      <c r="O382" s="98">
        <v>43253</v>
      </c>
      <c r="P382" s="128">
        <v>-13.9</v>
      </c>
      <c r="Q382" s="98">
        <v>56571</v>
      </c>
      <c r="R382" s="128">
        <v>-13.3</v>
      </c>
    </row>
    <row r="383" spans="1:18" ht="19.5" customHeight="1">
      <c r="A383" s="17"/>
      <c r="B383" s="70" t="s">
        <v>67</v>
      </c>
      <c r="C383" s="98">
        <v>136365</v>
      </c>
      <c r="D383" s="128" t="s">
        <v>472</v>
      </c>
      <c r="E383" s="98">
        <v>95195</v>
      </c>
      <c r="F383" s="128" t="s">
        <v>473</v>
      </c>
      <c r="G383" s="98">
        <v>8326</v>
      </c>
      <c r="H383" s="128">
        <v>-34.7</v>
      </c>
      <c r="I383" s="98">
        <v>103521</v>
      </c>
      <c r="J383" s="128" t="s">
        <v>474</v>
      </c>
      <c r="K383" s="98">
        <v>12087</v>
      </c>
      <c r="L383" s="128">
        <v>-16.3</v>
      </c>
      <c r="M383" s="98">
        <v>20757</v>
      </c>
      <c r="N383" s="128">
        <v>-16.8</v>
      </c>
      <c r="O383" s="98">
        <v>32844</v>
      </c>
      <c r="P383" s="128">
        <v>-16.6</v>
      </c>
      <c r="Q383" s="98">
        <v>41170</v>
      </c>
      <c r="R383" s="136">
        <v>-21</v>
      </c>
    </row>
    <row r="384" spans="1:18" ht="19.5" customHeight="1">
      <c r="A384" s="17"/>
      <c r="B384" s="70" t="s">
        <v>68</v>
      </c>
      <c r="C384" s="98">
        <v>169673</v>
      </c>
      <c r="D384" s="128" t="s">
        <v>475</v>
      </c>
      <c r="E384" s="98">
        <v>114153</v>
      </c>
      <c r="F384" s="128" t="s">
        <v>476</v>
      </c>
      <c r="G384" s="98">
        <v>9697</v>
      </c>
      <c r="H384" s="128">
        <v>-21.1</v>
      </c>
      <c r="I384" s="98">
        <v>123850</v>
      </c>
      <c r="J384" s="128" t="s">
        <v>477</v>
      </c>
      <c r="K384" s="98">
        <v>18799</v>
      </c>
      <c r="L384" s="128">
        <v>-16.3</v>
      </c>
      <c r="M384" s="98">
        <v>27024</v>
      </c>
      <c r="N384" s="128">
        <v>-7.8</v>
      </c>
      <c r="O384" s="98">
        <v>45823</v>
      </c>
      <c r="P384" s="128">
        <v>-11.4</v>
      </c>
      <c r="Q384" s="98">
        <v>55520</v>
      </c>
      <c r="R384" s="128">
        <v>-13.3</v>
      </c>
    </row>
    <row r="385" spans="1:18" ht="19.5" customHeight="1">
      <c r="A385" s="20"/>
      <c r="B385" s="71" t="s">
        <v>69</v>
      </c>
      <c r="C385" s="104">
        <v>144825</v>
      </c>
      <c r="D385" s="120" t="s">
        <v>417</v>
      </c>
      <c r="E385" s="104">
        <v>103620</v>
      </c>
      <c r="F385" s="120" t="s">
        <v>478</v>
      </c>
      <c r="G385" s="104">
        <v>10365</v>
      </c>
      <c r="H385" s="120">
        <v>-21.4</v>
      </c>
      <c r="I385" s="104">
        <v>113985</v>
      </c>
      <c r="J385" s="120" t="s">
        <v>479</v>
      </c>
      <c r="K385" s="104">
        <v>9507</v>
      </c>
      <c r="L385" s="120">
        <v>-35.9</v>
      </c>
      <c r="M385" s="104">
        <v>21333</v>
      </c>
      <c r="N385" s="120">
        <v>-22.5</v>
      </c>
      <c r="O385" s="104">
        <v>30840</v>
      </c>
      <c r="P385" s="120">
        <v>-27.2</v>
      </c>
      <c r="Q385" s="104">
        <v>41205</v>
      </c>
      <c r="R385" s="120">
        <v>-25.8</v>
      </c>
    </row>
    <row r="386" spans="1:18" ht="19.5" customHeight="1">
      <c r="A386" s="137"/>
      <c r="B386" s="138" t="s">
        <v>480</v>
      </c>
      <c r="C386" s="139">
        <f>SUM(C374:C385)</f>
        <v>1551330</v>
      </c>
      <c r="D386" s="140">
        <v>-4.1</v>
      </c>
      <c r="E386" s="139">
        <f>SUM(E374:E385)</f>
        <v>947366</v>
      </c>
      <c r="F386" s="140" t="s">
        <v>126</v>
      </c>
      <c r="G386" s="139">
        <f>SUM(G374:G385)</f>
        <v>153468</v>
      </c>
      <c r="H386" s="140">
        <v>-6.1</v>
      </c>
      <c r="I386" s="139">
        <f>SUM(I374:I385)</f>
        <v>1100834</v>
      </c>
      <c r="J386" s="140" t="s">
        <v>187</v>
      </c>
      <c r="K386" s="139">
        <f>SUM(K374:K385)</f>
        <v>170076</v>
      </c>
      <c r="L386" s="140">
        <v>-15.2</v>
      </c>
      <c r="M386" s="139">
        <f>SUM(M374:M385)</f>
        <v>280420</v>
      </c>
      <c r="N386" s="140">
        <v>-16.7</v>
      </c>
      <c r="O386" s="139">
        <f>SUM(O374:O385)</f>
        <v>450496</v>
      </c>
      <c r="P386" s="140">
        <v>-16.1</v>
      </c>
      <c r="Q386" s="139">
        <f>SUM(Q374:Q385)</f>
        <v>603964</v>
      </c>
      <c r="R386" s="140">
        <v>-13.8</v>
      </c>
    </row>
    <row r="387" spans="1:18" ht="19.5" customHeight="1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</row>
    <row r="388" spans="1:18" ht="19.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19.5" customHeight="1">
      <c r="A389" s="12"/>
      <c r="B389" s="13"/>
      <c r="C389" s="14" t="s">
        <v>1</v>
      </c>
      <c r="D389" s="14"/>
      <c r="E389" s="14" t="s">
        <v>2</v>
      </c>
      <c r="F389" s="14"/>
      <c r="G389" s="14" t="s">
        <v>3</v>
      </c>
      <c r="H389" s="14"/>
      <c r="I389" s="14" t="s">
        <v>4</v>
      </c>
      <c r="J389" s="14"/>
      <c r="K389" s="14" t="s">
        <v>5</v>
      </c>
      <c r="L389" s="14"/>
      <c r="M389" s="14" t="s">
        <v>6</v>
      </c>
      <c r="N389" s="14"/>
      <c r="O389" s="14" t="s">
        <v>7</v>
      </c>
      <c r="P389" s="14"/>
      <c r="Q389" s="14" t="s">
        <v>8</v>
      </c>
      <c r="R389" s="14"/>
    </row>
    <row r="390" spans="1:18" ht="19.5" customHeight="1">
      <c r="A390" s="17"/>
      <c r="B390" s="18"/>
      <c r="C390" s="79"/>
      <c r="D390" s="80" t="s">
        <v>9</v>
      </c>
      <c r="E390" s="79" t="s">
        <v>10</v>
      </c>
      <c r="F390" s="80" t="s">
        <v>9</v>
      </c>
      <c r="G390" s="79" t="s">
        <v>11</v>
      </c>
      <c r="H390" s="80" t="s">
        <v>9</v>
      </c>
      <c r="I390" s="79" t="s">
        <v>12</v>
      </c>
      <c r="J390" s="80" t="s">
        <v>9</v>
      </c>
      <c r="K390" s="79" t="s">
        <v>13</v>
      </c>
      <c r="L390" s="80" t="s">
        <v>9</v>
      </c>
      <c r="M390" s="79" t="s">
        <v>14</v>
      </c>
      <c r="N390" s="80" t="s">
        <v>9</v>
      </c>
      <c r="O390" s="79" t="s">
        <v>15</v>
      </c>
      <c r="P390" s="80" t="s">
        <v>9</v>
      </c>
      <c r="Q390" s="79" t="s">
        <v>16</v>
      </c>
      <c r="R390" s="80" t="s">
        <v>9</v>
      </c>
    </row>
    <row r="391" spans="1:18" ht="19.5" customHeight="1">
      <c r="A391" s="20"/>
      <c r="B391" s="21" t="s">
        <v>17</v>
      </c>
      <c r="C391" s="81" t="s">
        <v>18</v>
      </c>
      <c r="D391" s="82" t="s">
        <v>19</v>
      </c>
      <c r="E391" s="81" t="s">
        <v>18</v>
      </c>
      <c r="F391" s="82" t="s">
        <v>19</v>
      </c>
      <c r="G391" s="81" t="s">
        <v>18</v>
      </c>
      <c r="H391" s="82" t="s">
        <v>19</v>
      </c>
      <c r="I391" s="81" t="s">
        <v>18</v>
      </c>
      <c r="J391" s="82" t="s">
        <v>19</v>
      </c>
      <c r="K391" s="81" t="s">
        <v>18</v>
      </c>
      <c r="L391" s="82" t="s">
        <v>19</v>
      </c>
      <c r="M391" s="81" t="s">
        <v>18</v>
      </c>
      <c r="N391" s="82" t="s">
        <v>19</v>
      </c>
      <c r="O391" s="81" t="s">
        <v>18</v>
      </c>
      <c r="P391" s="82" t="s">
        <v>19</v>
      </c>
      <c r="Q391" s="81" t="s">
        <v>18</v>
      </c>
      <c r="R391" s="82" t="s">
        <v>19</v>
      </c>
    </row>
    <row r="392" spans="1:18" ht="19.5" customHeight="1">
      <c r="A392" s="12"/>
      <c r="B392" s="13" t="s">
        <v>481</v>
      </c>
      <c r="C392" s="127">
        <v>109617</v>
      </c>
      <c r="D392" s="108" t="s">
        <v>113</v>
      </c>
      <c r="E392" s="127">
        <v>63413</v>
      </c>
      <c r="F392" s="108" t="s">
        <v>291</v>
      </c>
      <c r="G392" s="127">
        <v>10953</v>
      </c>
      <c r="H392" s="108">
        <v>-11.8</v>
      </c>
      <c r="I392" s="127">
        <v>74366</v>
      </c>
      <c r="J392" s="108">
        <v>-1.1</v>
      </c>
      <c r="K392" s="127">
        <v>13743</v>
      </c>
      <c r="L392" s="108">
        <v>8.7</v>
      </c>
      <c r="M392" s="127">
        <v>21508</v>
      </c>
      <c r="N392" s="108" t="s">
        <v>482</v>
      </c>
      <c r="O392" s="127">
        <v>35251</v>
      </c>
      <c r="P392" s="108" t="s">
        <v>297</v>
      </c>
      <c r="Q392" s="127">
        <v>46204</v>
      </c>
      <c r="R392" s="108" t="s">
        <v>347</v>
      </c>
    </row>
    <row r="393" spans="1:18" ht="19.5" customHeight="1">
      <c r="A393" s="17"/>
      <c r="B393" s="18" t="s">
        <v>483</v>
      </c>
      <c r="C393" s="110">
        <v>154218</v>
      </c>
      <c r="D393" s="109" t="s">
        <v>281</v>
      </c>
      <c r="E393" s="110">
        <v>92403</v>
      </c>
      <c r="F393" s="99" t="s">
        <v>484</v>
      </c>
      <c r="G393" s="110">
        <v>14792</v>
      </c>
      <c r="H393" s="109">
        <v>-6.9</v>
      </c>
      <c r="I393" s="110">
        <v>107195</v>
      </c>
      <c r="J393" s="99" t="s">
        <v>485</v>
      </c>
      <c r="K393" s="110">
        <v>18036</v>
      </c>
      <c r="L393" s="109">
        <v>-0.7</v>
      </c>
      <c r="M393" s="110">
        <v>28987</v>
      </c>
      <c r="N393" s="109" t="s">
        <v>276</v>
      </c>
      <c r="O393" s="110">
        <v>47023</v>
      </c>
      <c r="P393" s="99" t="s">
        <v>486</v>
      </c>
      <c r="Q393" s="110">
        <v>61815</v>
      </c>
      <c r="R393" s="109">
        <v>-0.3</v>
      </c>
    </row>
    <row r="394" spans="1:18" ht="19.5" customHeight="1">
      <c r="A394" s="17"/>
      <c r="B394" s="18" t="s">
        <v>39</v>
      </c>
      <c r="C394" s="110">
        <v>234355</v>
      </c>
      <c r="D394" s="109" t="s">
        <v>218</v>
      </c>
      <c r="E394" s="110">
        <v>137113</v>
      </c>
      <c r="F394" s="99" t="s">
        <v>487</v>
      </c>
      <c r="G394" s="110">
        <v>24247</v>
      </c>
      <c r="H394" s="109">
        <v>-0.9</v>
      </c>
      <c r="I394" s="110">
        <v>161360</v>
      </c>
      <c r="J394" s="109" t="s">
        <v>237</v>
      </c>
      <c r="K394" s="110">
        <v>25377</v>
      </c>
      <c r="L394" s="109" t="s">
        <v>221</v>
      </c>
      <c r="M394" s="110">
        <v>47618</v>
      </c>
      <c r="N394" s="109" t="s">
        <v>488</v>
      </c>
      <c r="O394" s="110">
        <v>72995</v>
      </c>
      <c r="P394" s="109" t="s">
        <v>309</v>
      </c>
      <c r="Q394" s="110">
        <v>97242</v>
      </c>
      <c r="R394" s="99" t="s">
        <v>484</v>
      </c>
    </row>
    <row r="395" spans="1:18" ht="19.5" customHeight="1">
      <c r="A395" s="17"/>
      <c r="B395" s="18" t="s">
        <v>61</v>
      </c>
      <c r="C395" s="110">
        <v>111881</v>
      </c>
      <c r="D395" s="109">
        <v>-21.4</v>
      </c>
      <c r="E395" s="110">
        <v>64378</v>
      </c>
      <c r="F395" s="109">
        <v>-21.7</v>
      </c>
      <c r="G395" s="110">
        <v>11213</v>
      </c>
      <c r="H395" s="109">
        <v>-28.1</v>
      </c>
      <c r="I395" s="110">
        <v>75591</v>
      </c>
      <c r="J395" s="109">
        <v>-22.8</v>
      </c>
      <c r="K395" s="110">
        <v>14299</v>
      </c>
      <c r="L395" s="109">
        <v>-20.3</v>
      </c>
      <c r="M395" s="110">
        <v>21991</v>
      </c>
      <c r="N395" s="109">
        <v>-17.4</v>
      </c>
      <c r="O395" s="110">
        <v>36290</v>
      </c>
      <c r="P395" s="109">
        <v>-18.6</v>
      </c>
      <c r="Q395" s="110">
        <v>47503</v>
      </c>
      <c r="R395" s="109">
        <v>-21.1</v>
      </c>
    </row>
    <row r="396" spans="1:18" ht="19.5" customHeight="1">
      <c r="A396" s="17"/>
      <c r="B396" s="18" t="s">
        <v>62</v>
      </c>
      <c r="C396" s="110">
        <v>109058</v>
      </c>
      <c r="D396" s="109">
        <v>-14.9</v>
      </c>
      <c r="E396" s="110">
        <v>59835</v>
      </c>
      <c r="F396" s="109">
        <v>-15.2</v>
      </c>
      <c r="G396" s="110">
        <v>11036</v>
      </c>
      <c r="H396" s="99">
        <v>-19</v>
      </c>
      <c r="I396" s="110">
        <v>70871</v>
      </c>
      <c r="J396" s="109">
        <v>-15.8</v>
      </c>
      <c r="K396" s="110">
        <v>14759</v>
      </c>
      <c r="L396" s="109">
        <v>-13.2</v>
      </c>
      <c r="M396" s="110">
        <v>23428</v>
      </c>
      <c r="N396" s="109">
        <v>-13.3</v>
      </c>
      <c r="O396" s="110">
        <v>38187</v>
      </c>
      <c r="P396" s="109">
        <v>-13.2</v>
      </c>
      <c r="Q396" s="110">
        <v>49223</v>
      </c>
      <c r="R396" s="109">
        <v>-14.6</v>
      </c>
    </row>
    <row r="397" spans="1:18" ht="19.5" customHeight="1">
      <c r="A397" s="17"/>
      <c r="B397" s="18" t="s">
        <v>63</v>
      </c>
      <c r="C397" s="110">
        <v>138833</v>
      </c>
      <c r="D397" s="109">
        <v>-7.8</v>
      </c>
      <c r="E397" s="110">
        <v>76571</v>
      </c>
      <c r="F397" s="109">
        <v>-7.8</v>
      </c>
      <c r="G397" s="110">
        <v>13294</v>
      </c>
      <c r="H397" s="109">
        <v>-9.9</v>
      </c>
      <c r="I397" s="110">
        <v>89865</v>
      </c>
      <c r="J397" s="109">
        <v>-8.1</v>
      </c>
      <c r="K397" s="110">
        <v>19027</v>
      </c>
      <c r="L397" s="109">
        <v>-8.9</v>
      </c>
      <c r="M397" s="110">
        <v>29941</v>
      </c>
      <c r="N397" s="109">
        <v>-5.8</v>
      </c>
      <c r="O397" s="110">
        <v>48968</v>
      </c>
      <c r="P397" s="99">
        <v>-7</v>
      </c>
      <c r="Q397" s="110">
        <v>62262</v>
      </c>
      <c r="R397" s="109">
        <v>-7.6</v>
      </c>
    </row>
    <row r="398" spans="1:18" ht="19.5" customHeight="1">
      <c r="A398" s="17"/>
      <c r="B398" s="18" t="s">
        <v>64</v>
      </c>
      <c r="C398" s="110">
        <v>138863</v>
      </c>
      <c r="D398" s="109">
        <v>-10.9</v>
      </c>
      <c r="E398" s="110">
        <v>81579</v>
      </c>
      <c r="F398" s="109">
        <v>-9.3</v>
      </c>
      <c r="G398" s="110">
        <v>14407</v>
      </c>
      <c r="H398" s="109">
        <v>-14.3</v>
      </c>
      <c r="I398" s="110">
        <v>95986</v>
      </c>
      <c r="J398" s="109">
        <v>-10.1</v>
      </c>
      <c r="K398" s="110">
        <v>15836</v>
      </c>
      <c r="L398" s="109">
        <v>-20.9</v>
      </c>
      <c r="M398" s="110">
        <v>27041</v>
      </c>
      <c r="N398" s="109">
        <v>-7.1</v>
      </c>
      <c r="O398" s="110">
        <v>42877</v>
      </c>
      <c r="P398" s="109">
        <v>-12.7</v>
      </c>
      <c r="Q398" s="110">
        <v>57284</v>
      </c>
      <c r="R398" s="109">
        <v>-13.1</v>
      </c>
    </row>
    <row r="399" spans="1:18" ht="19.5" customHeight="1">
      <c r="A399" s="17"/>
      <c r="B399" s="18" t="s">
        <v>65</v>
      </c>
      <c r="C399" s="110">
        <v>97144</v>
      </c>
      <c r="D399" s="109">
        <v>-7.7</v>
      </c>
      <c r="E399" s="110">
        <v>55272</v>
      </c>
      <c r="F399" s="109">
        <v>-6.3</v>
      </c>
      <c r="G399" s="110">
        <v>10171</v>
      </c>
      <c r="H399" s="109">
        <v>-9.6</v>
      </c>
      <c r="I399" s="110">
        <v>65443</v>
      </c>
      <c r="J399" s="109">
        <v>-6.8</v>
      </c>
      <c r="K399" s="110">
        <v>11118</v>
      </c>
      <c r="L399" s="109">
        <v>-19.3</v>
      </c>
      <c r="M399" s="110">
        <v>20583</v>
      </c>
      <c r="N399" s="109">
        <v>-3.2</v>
      </c>
      <c r="O399" s="110">
        <v>31701</v>
      </c>
      <c r="P399" s="109">
        <v>-9.5</v>
      </c>
      <c r="Q399" s="110">
        <v>41872</v>
      </c>
      <c r="R399" s="109">
        <v>-9.5</v>
      </c>
    </row>
    <row r="400" spans="1:18" ht="19.5" customHeight="1">
      <c r="A400" s="17"/>
      <c r="B400" s="18" t="s">
        <v>66</v>
      </c>
      <c r="C400" s="110">
        <v>148115</v>
      </c>
      <c r="D400" s="109" t="s">
        <v>219</v>
      </c>
      <c r="E400" s="110">
        <v>82850</v>
      </c>
      <c r="F400" s="109" t="s">
        <v>126</v>
      </c>
      <c r="G400" s="110">
        <v>15032</v>
      </c>
      <c r="H400" s="109">
        <v>-2.5</v>
      </c>
      <c r="I400" s="110">
        <v>97882</v>
      </c>
      <c r="J400" s="109" t="s">
        <v>113</v>
      </c>
      <c r="K400" s="110">
        <v>16631</v>
      </c>
      <c r="L400" s="109">
        <v>-10.8</v>
      </c>
      <c r="M400" s="110">
        <v>33602</v>
      </c>
      <c r="N400" s="109" t="s">
        <v>126</v>
      </c>
      <c r="O400" s="110">
        <v>50233</v>
      </c>
      <c r="P400" s="109">
        <v>-1.8</v>
      </c>
      <c r="Q400" s="110">
        <v>65265</v>
      </c>
      <c r="R400" s="99">
        <v>-2</v>
      </c>
    </row>
    <row r="401" spans="1:18" ht="19.5" customHeight="1">
      <c r="A401" s="17"/>
      <c r="B401" s="18" t="s">
        <v>67</v>
      </c>
      <c r="C401" s="110">
        <v>121844</v>
      </c>
      <c r="D401" s="109">
        <v>-5.2</v>
      </c>
      <c r="E401" s="110">
        <v>69702</v>
      </c>
      <c r="F401" s="99">
        <v>-4</v>
      </c>
      <c r="G401" s="110">
        <v>12758</v>
      </c>
      <c r="H401" s="109">
        <v>-1.1</v>
      </c>
      <c r="I401" s="110">
        <v>82460</v>
      </c>
      <c r="J401" s="109">
        <v>-3.6</v>
      </c>
      <c r="K401" s="110">
        <v>14433</v>
      </c>
      <c r="L401" s="109">
        <v>-13.1</v>
      </c>
      <c r="M401" s="110">
        <v>24951</v>
      </c>
      <c r="N401" s="109">
        <v>-5.5</v>
      </c>
      <c r="O401" s="110">
        <v>39384</v>
      </c>
      <c r="P401" s="109">
        <v>-8.4</v>
      </c>
      <c r="Q401" s="110">
        <v>52142</v>
      </c>
      <c r="R401" s="109">
        <v>-6.7</v>
      </c>
    </row>
    <row r="402" spans="1:18" ht="19.5" customHeight="1">
      <c r="A402" s="17"/>
      <c r="B402" s="18" t="s">
        <v>68</v>
      </c>
      <c r="C402" s="110">
        <v>130285</v>
      </c>
      <c r="D402" s="109">
        <v>-9.7</v>
      </c>
      <c r="E402" s="110">
        <v>66254</v>
      </c>
      <c r="F402" s="109">
        <v>-10.2</v>
      </c>
      <c r="G402" s="110">
        <v>12289</v>
      </c>
      <c r="H402" s="109">
        <v>-13.1</v>
      </c>
      <c r="I402" s="110">
        <v>78543</v>
      </c>
      <c r="J402" s="109">
        <v>-10.7</v>
      </c>
      <c r="K402" s="110">
        <v>22447</v>
      </c>
      <c r="L402" s="109">
        <v>-10.5</v>
      </c>
      <c r="M402" s="110">
        <v>29295</v>
      </c>
      <c r="N402" s="99">
        <v>-6</v>
      </c>
      <c r="O402" s="110">
        <v>51742</v>
      </c>
      <c r="P402" s="99">
        <v>-8</v>
      </c>
      <c r="Q402" s="110">
        <v>64031</v>
      </c>
      <c r="R402" s="99">
        <v>-9</v>
      </c>
    </row>
    <row r="403" spans="1:18" ht="19.5" customHeight="1">
      <c r="A403" s="20"/>
      <c r="B403" s="21" t="s">
        <v>69</v>
      </c>
      <c r="C403" s="141">
        <v>123258</v>
      </c>
      <c r="D403" s="142">
        <v>-5.2</v>
      </c>
      <c r="E403" s="141">
        <v>67735</v>
      </c>
      <c r="F403" s="142">
        <v>-3.5</v>
      </c>
      <c r="G403" s="141">
        <v>13183</v>
      </c>
      <c r="H403" s="142">
        <v>-12.2</v>
      </c>
      <c r="I403" s="141">
        <v>80918</v>
      </c>
      <c r="J403" s="103">
        <v>-5</v>
      </c>
      <c r="K403" s="141">
        <v>14821</v>
      </c>
      <c r="L403" s="142">
        <v>-6.8</v>
      </c>
      <c r="M403" s="141">
        <v>27519</v>
      </c>
      <c r="N403" s="142">
        <v>-4.8</v>
      </c>
      <c r="O403" s="141">
        <v>42340</v>
      </c>
      <c r="P403" s="142">
        <v>-5.5</v>
      </c>
      <c r="Q403" s="141">
        <v>55523</v>
      </c>
      <c r="R403" s="142">
        <v>-7.2</v>
      </c>
    </row>
    <row r="404" spans="1:18" ht="19.5" customHeight="1">
      <c r="A404" s="137"/>
      <c r="B404" s="138" t="s">
        <v>489</v>
      </c>
      <c r="C404" s="143">
        <f>SUM(C392:C403)</f>
        <v>1617471</v>
      </c>
      <c r="D404" s="144">
        <v>-5.2</v>
      </c>
      <c r="E404" s="143">
        <f>SUM(E392:E403)</f>
        <v>917105</v>
      </c>
      <c r="F404" s="144">
        <v>-4.2</v>
      </c>
      <c r="G404" s="143">
        <f>SUM(G392:G403)</f>
        <v>163375</v>
      </c>
      <c r="H404" s="144">
        <v>-10.4</v>
      </c>
      <c r="I404" s="143">
        <f>SUM(I392:I403)</f>
        <v>1080480</v>
      </c>
      <c r="J404" s="144">
        <v>-5.2</v>
      </c>
      <c r="K404" s="143">
        <f>SUM(K392:K403)</f>
        <v>200527</v>
      </c>
      <c r="L404" s="144">
        <v>-9.5</v>
      </c>
      <c r="M404" s="143">
        <f>SUM(M392:M403)</f>
        <v>336464</v>
      </c>
      <c r="N404" s="144">
        <v>-2.3</v>
      </c>
      <c r="O404" s="143">
        <f>SUM(O392:O403)</f>
        <v>536991</v>
      </c>
      <c r="P404" s="144">
        <v>-5.1</v>
      </c>
      <c r="Q404" s="143">
        <f>SUM(Q392:Q403)</f>
        <v>700366</v>
      </c>
      <c r="R404" s="144">
        <v>-6.4</v>
      </c>
    </row>
    <row r="405" spans="1:18" ht="19.5" customHeight="1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</row>
    <row r="406" spans="1:18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9.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1:18" ht="19.5" customHeight="1">
      <c r="A408" s="12"/>
      <c r="B408" s="13"/>
      <c r="C408" s="14" t="s">
        <v>1</v>
      </c>
      <c r="D408" s="14"/>
      <c r="E408" s="14" t="s">
        <v>2</v>
      </c>
      <c r="F408" s="14"/>
      <c r="G408" s="14" t="s">
        <v>3</v>
      </c>
      <c r="H408" s="14"/>
      <c r="I408" s="14" t="s">
        <v>4</v>
      </c>
      <c r="J408" s="14"/>
      <c r="K408" s="14" t="s">
        <v>5</v>
      </c>
      <c r="L408" s="14"/>
      <c r="M408" s="14" t="s">
        <v>6</v>
      </c>
      <c r="N408" s="14"/>
      <c r="O408" s="14" t="s">
        <v>7</v>
      </c>
      <c r="P408" s="14"/>
      <c r="Q408" s="14" t="s">
        <v>8</v>
      </c>
      <c r="R408" s="14"/>
    </row>
    <row r="409" spans="1:18" ht="19.5" customHeight="1">
      <c r="A409" s="17"/>
      <c r="B409" s="18"/>
      <c r="C409" s="79"/>
      <c r="D409" s="80" t="s">
        <v>9</v>
      </c>
      <c r="E409" s="79" t="s">
        <v>10</v>
      </c>
      <c r="F409" s="80" t="s">
        <v>9</v>
      </c>
      <c r="G409" s="79" t="s">
        <v>11</v>
      </c>
      <c r="H409" s="80" t="s">
        <v>9</v>
      </c>
      <c r="I409" s="79" t="s">
        <v>12</v>
      </c>
      <c r="J409" s="80" t="s">
        <v>9</v>
      </c>
      <c r="K409" s="79" t="s">
        <v>13</v>
      </c>
      <c r="L409" s="80" t="s">
        <v>9</v>
      </c>
      <c r="M409" s="79" t="s">
        <v>14</v>
      </c>
      <c r="N409" s="80" t="s">
        <v>9</v>
      </c>
      <c r="O409" s="79" t="s">
        <v>15</v>
      </c>
      <c r="P409" s="80" t="s">
        <v>9</v>
      </c>
      <c r="Q409" s="79" t="s">
        <v>16</v>
      </c>
      <c r="R409" s="80" t="s">
        <v>9</v>
      </c>
    </row>
    <row r="410" spans="1:18" ht="19.5" customHeight="1">
      <c r="A410" s="20"/>
      <c r="B410" s="21" t="s">
        <v>17</v>
      </c>
      <c r="C410" s="81" t="s">
        <v>18</v>
      </c>
      <c r="D410" s="82" t="s">
        <v>19</v>
      </c>
      <c r="E410" s="81" t="s">
        <v>18</v>
      </c>
      <c r="F410" s="82" t="s">
        <v>19</v>
      </c>
      <c r="G410" s="81" t="s">
        <v>18</v>
      </c>
      <c r="H410" s="82" t="s">
        <v>19</v>
      </c>
      <c r="I410" s="81" t="s">
        <v>18</v>
      </c>
      <c r="J410" s="82" t="s">
        <v>19</v>
      </c>
      <c r="K410" s="81" t="s">
        <v>18</v>
      </c>
      <c r="L410" s="82" t="s">
        <v>19</v>
      </c>
      <c r="M410" s="81" t="s">
        <v>18</v>
      </c>
      <c r="N410" s="82" t="s">
        <v>19</v>
      </c>
      <c r="O410" s="81" t="s">
        <v>18</v>
      </c>
      <c r="P410" s="82" t="s">
        <v>19</v>
      </c>
      <c r="Q410" s="81" t="s">
        <v>18</v>
      </c>
      <c r="R410" s="82" t="s">
        <v>19</v>
      </c>
    </row>
    <row r="411" spans="1:18" ht="19.5" customHeight="1">
      <c r="A411" s="12"/>
      <c r="B411" s="13" t="s">
        <v>490</v>
      </c>
      <c r="C411" s="127">
        <v>107082</v>
      </c>
      <c r="D411" s="108" t="s">
        <v>277</v>
      </c>
      <c r="E411" s="127">
        <v>62748</v>
      </c>
      <c r="F411" s="108" t="s">
        <v>491</v>
      </c>
      <c r="G411" s="127">
        <v>12419</v>
      </c>
      <c r="H411" s="108">
        <v>-17.8</v>
      </c>
      <c r="I411" s="127">
        <v>75167</v>
      </c>
      <c r="J411" s="108" t="s">
        <v>440</v>
      </c>
      <c r="K411" s="127">
        <v>12640</v>
      </c>
      <c r="L411" s="108">
        <v>-9.4</v>
      </c>
      <c r="M411" s="127">
        <v>19275</v>
      </c>
      <c r="N411" s="108">
        <v>-2.5</v>
      </c>
      <c r="O411" s="127">
        <v>31915</v>
      </c>
      <c r="P411" s="108">
        <v>-5.4</v>
      </c>
      <c r="Q411" s="127">
        <v>44334</v>
      </c>
      <c r="R411" s="108">
        <v>-9.2</v>
      </c>
    </row>
    <row r="412" spans="1:18" ht="19.5" customHeight="1">
      <c r="A412" s="17"/>
      <c r="B412" s="18" t="s">
        <v>492</v>
      </c>
      <c r="C412" s="110">
        <v>149135</v>
      </c>
      <c r="D412" s="109" t="s">
        <v>222</v>
      </c>
      <c r="E412" s="110">
        <v>87160</v>
      </c>
      <c r="F412" s="109" t="s">
        <v>493</v>
      </c>
      <c r="G412" s="110">
        <v>15890</v>
      </c>
      <c r="H412" s="109">
        <v>-21.3</v>
      </c>
      <c r="I412" s="110">
        <v>103050</v>
      </c>
      <c r="J412" s="109" t="s">
        <v>121</v>
      </c>
      <c r="K412" s="110">
        <v>18171</v>
      </c>
      <c r="L412" s="109">
        <v>-5.2</v>
      </c>
      <c r="M412" s="110">
        <v>27914</v>
      </c>
      <c r="N412" s="109">
        <v>-4.4</v>
      </c>
      <c r="O412" s="110">
        <v>46085</v>
      </c>
      <c r="P412" s="109">
        <v>-4.7</v>
      </c>
      <c r="Q412" s="110">
        <v>61975</v>
      </c>
      <c r="R412" s="109">
        <v>-9.6</v>
      </c>
    </row>
    <row r="413" spans="1:18" ht="19.5" customHeight="1">
      <c r="A413" s="17"/>
      <c r="B413" s="18" t="s">
        <v>39</v>
      </c>
      <c r="C413" s="110">
        <v>217592</v>
      </c>
      <c r="D413" s="109" t="s">
        <v>284</v>
      </c>
      <c r="E413" s="110">
        <v>125846</v>
      </c>
      <c r="F413" s="99" t="s">
        <v>494</v>
      </c>
      <c r="G413" s="110">
        <v>24479</v>
      </c>
      <c r="H413" s="109">
        <v>-20.5</v>
      </c>
      <c r="I413" s="110">
        <v>150325</v>
      </c>
      <c r="J413" s="109" t="s">
        <v>323</v>
      </c>
      <c r="K413" s="110">
        <v>24931</v>
      </c>
      <c r="L413" s="99">
        <v>-8</v>
      </c>
      <c r="M413" s="110">
        <v>42336</v>
      </c>
      <c r="N413" s="109">
        <v>-7.4</v>
      </c>
      <c r="O413" s="110">
        <v>67267</v>
      </c>
      <c r="P413" s="109">
        <v>-7.6</v>
      </c>
      <c r="Q413" s="110">
        <v>91746</v>
      </c>
      <c r="R413" s="109">
        <v>-11.4</v>
      </c>
    </row>
    <row r="414" spans="1:18" ht="19.5" customHeight="1">
      <c r="A414" s="17"/>
      <c r="B414" s="18" t="s">
        <v>61</v>
      </c>
      <c r="C414" s="110">
        <v>142426</v>
      </c>
      <c r="D414" s="109" t="s">
        <v>495</v>
      </c>
      <c r="E414" s="110">
        <v>82253</v>
      </c>
      <c r="F414" s="109" t="s">
        <v>496</v>
      </c>
      <c r="G414" s="110">
        <v>15605</v>
      </c>
      <c r="H414" s="109">
        <v>-19.3</v>
      </c>
      <c r="I414" s="110">
        <v>97858</v>
      </c>
      <c r="J414" s="109" t="s">
        <v>300</v>
      </c>
      <c r="K414" s="110">
        <v>17937</v>
      </c>
      <c r="L414" s="109">
        <v>0.3</v>
      </c>
      <c r="M414" s="110">
        <v>26631</v>
      </c>
      <c r="N414" s="109" t="s">
        <v>134</v>
      </c>
      <c r="O414" s="110">
        <v>44568</v>
      </c>
      <c r="P414" s="109" t="s">
        <v>126</v>
      </c>
      <c r="Q414" s="110">
        <v>60173</v>
      </c>
      <c r="R414" s="109">
        <v>-3.7</v>
      </c>
    </row>
    <row r="415" spans="1:18" ht="19.5" customHeight="1">
      <c r="A415" s="17"/>
      <c r="B415" s="18" t="s">
        <v>62</v>
      </c>
      <c r="C415" s="110">
        <v>128201</v>
      </c>
      <c r="D415" s="109">
        <v>-0.1</v>
      </c>
      <c r="E415" s="110">
        <v>70558</v>
      </c>
      <c r="F415" s="109" t="s">
        <v>497</v>
      </c>
      <c r="G415" s="110">
        <v>13624</v>
      </c>
      <c r="H415" s="109">
        <v>-23.3</v>
      </c>
      <c r="I415" s="110">
        <v>84182</v>
      </c>
      <c r="J415" s="109">
        <v>0</v>
      </c>
      <c r="K415" s="110">
        <v>16995</v>
      </c>
      <c r="L415" s="109">
        <v>-7.7</v>
      </c>
      <c r="M415" s="110">
        <v>27024</v>
      </c>
      <c r="N415" s="109" t="s">
        <v>106</v>
      </c>
      <c r="O415" s="110">
        <v>44019</v>
      </c>
      <c r="P415" s="109">
        <v>-0.2</v>
      </c>
      <c r="Q415" s="110">
        <v>57643</v>
      </c>
      <c r="R415" s="109">
        <v>-6.8</v>
      </c>
    </row>
    <row r="416" spans="1:18" ht="19.5" customHeight="1">
      <c r="A416" s="17"/>
      <c r="B416" s="18" t="s">
        <v>63</v>
      </c>
      <c r="C416" s="110">
        <v>150497</v>
      </c>
      <c r="D416" s="109">
        <v>-3.9</v>
      </c>
      <c r="E416" s="110">
        <v>83082</v>
      </c>
      <c r="F416" s="109" t="s">
        <v>106</v>
      </c>
      <c r="G416" s="110">
        <v>14748</v>
      </c>
      <c r="H416" s="109">
        <v>-34.8</v>
      </c>
      <c r="I416" s="110">
        <v>97830</v>
      </c>
      <c r="J416" s="109">
        <v>-3.7</v>
      </c>
      <c r="K416" s="110">
        <v>20892</v>
      </c>
      <c r="L416" s="109">
        <v>-8.1</v>
      </c>
      <c r="M416" s="110">
        <v>31775</v>
      </c>
      <c r="N416" s="109">
        <v>-1.2</v>
      </c>
      <c r="O416" s="110">
        <v>52667</v>
      </c>
      <c r="P416" s="109">
        <v>-4.1</v>
      </c>
      <c r="Q416" s="110">
        <v>67415</v>
      </c>
      <c r="R416" s="99">
        <v>-13</v>
      </c>
    </row>
    <row r="417" spans="1:18" ht="19.5" customHeight="1">
      <c r="A417" s="17"/>
      <c r="B417" s="18" t="s">
        <v>64</v>
      </c>
      <c r="C417" s="110">
        <v>155878</v>
      </c>
      <c r="D417" s="99" t="s">
        <v>469</v>
      </c>
      <c r="E417" s="110">
        <v>89948</v>
      </c>
      <c r="F417" s="109" t="s">
        <v>498</v>
      </c>
      <c r="G417" s="110">
        <v>16820</v>
      </c>
      <c r="H417" s="109">
        <v>-25.3</v>
      </c>
      <c r="I417" s="110">
        <v>106768</v>
      </c>
      <c r="J417" s="109" t="s">
        <v>499</v>
      </c>
      <c r="K417" s="110">
        <v>20009</v>
      </c>
      <c r="L417" s="99">
        <v>-4</v>
      </c>
      <c r="M417" s="110">
        <v>29101</v>
      </c>
      <c r="N417" s="109">
        <v>4.1</v>
      </c>
      <c r="O417" s="110">
        <v>49110</v>
      </c>
      <c r="P417" s="109" t="s">
        <v>111</v>
      </c>
      <c r="Q417" s="110">
        <v>65930</v>
      </c>
      <c r="R417" s="109">
        <v>-7.6</v>
      </c>
    </row>
    <row r="418" spans="1:18" ht="19.5" customHeight="1">
      <c r="A418" s="17"/>
      <c r="B418" s="18" t="s">
        <v>65</v>
      </c>
      <c r="C418" s="110">
        <v>105291</v>
      </c>
      <c r="D418" s="109">
        <v>-5.6</v>
      </c>
      <c r="E418" s="110">
        <v>59000</v>
      </c>
      <c r="F418" s="109" t="s">
        <v>133</v>
      </c>
      <c r="G418" s="110">
        <v>11245</v>
      </c>
      <c r="H418" s="109">
        <v>-31.1</v>
      </c>
      <c r="I418" s="110">
        <v>70245</v>
      </c>
      <c r="J418" s="109">
        <v>-5.1</v>
      </c>
      <c r="K418" s="110">
        <v>13778</v>
      </c>
      <c r="L418" s="109">
        <v>-10.2</v>
      </c>
      <c r="M418" s="110">
        <v>21268</v>
      </c>
      <c r="N418" s="109">
        <v>-4.1</v>
      </c>
      <c r="O418" s="110">
        <v>35046</v>
      </c>
      <c r="P418" s="109">
        <v>-6.6</v>
      </c>
      <c r="Q418" s="110">
        <v>46291</v>
      </c>
      <c r="R418" s="99">
        <v>-14</v>
      </c>
    </row>
    <row r="419" spans="1:18" ht="19.5" customHeight="1">
      <c r="A419" s="17"/>
      <c r="B419" s="18" t="s">
        <v>66</v>
      </c>
      <c r="C419" s="110">
        <v>146794</v>
      </c>
      <c r="D419" s="109">
        <v>-8.9</v>
      </c>
      <c r="E419" s="110">
        <v>80207</v>
      </c>
      <c r="F419" s="109">
        <v>-7.2</v>
      </c>
      <c r="G419" s="110">
        <v>15410</v>
      </c>
      <c r="H419" s="109">
        <v>-29.5</v>
      </c>
      <c r="I419" s="110">
        <v>95617</v>
      </c>
      <c r="J419" s="109">
        <v>-11.7</v>
      </c>
      <c r="K419" s="110">
        <v>18653</v>
      </c>
      <c r="L419" s="109">
        <v>-6.2</v>
      </c>
      <c r="M419" s="110">
        <v>32524</v>
      </c>
      <c r="N419" s="109">
        <v>-1.4</v>
      </c>
      <c r="O419" s="110">
        <v>51177</v>
      </c>
      <c r="P419" s="109">
        <v>-3.2</v>
      </c>
      <c r="Q419" s="110">
        <v>66587</v>
      </c>
      <c r="R419" s="109">
        <v>-10.9</v>
      </c>
    </row>
    <row r="420" spans="1:18" ht="19.5" customHeight="1">
      <c r="A420" s="17"/>
      <c r="B420" s="18" t="s">
        <v>67</v>
      </c>
      <c r="C420" s="110">
        <v>128527</v>
      </c>
      <c r="D420" s="109">
        <v>-2.3</v>
      </c>
      <c r="E420" s="110">
        <v>72633</v>
      </c>
      <c r="F420" s="109" t="s">
        <v>187</v>
      </c>
      <c r="G420" s="110">
        <v>12895</v>
      </c>
      <c r="H420" s="109">
        <v>-26.5</v>
      </c>
      <c r="I420" s="110">
        <v>85528</v>
      </c>
      <c r="J420" s="109">
        <v>-3.7</v>
      </c>
      <c r="K420" s="110">
        <v>16607</v>
      </c>
      <c r="L420" s="109">
        <v>-2.9</v>
      </c>
      <c r="M420" s="110">
        <v>26392</v>
      </c>
      <c r="N420" s="99" t="s">
        <v>469</v>
      </c>
      <c r="O420" s="110">
        <v>42999</v>
      </c>
      <c r="P420" s="109" t="s">
        <v>140</v>
      </c>
      <c r="Q420" s="110">
        <v>55894</v>
      </c>
      <c r="R420" s="109">
        <v>-7.3</v>
      </c>
    </row>
    <row r="421" spans="1:18" ht="19.5" customHeight="1">
      <c r="A421" s="17"/>
      <c r="B421" s="18" t="s">
        <v>68</v>
      </c>
      <c r="C421" s="110">
        <v>144202</v>
      </c>
      <c r="D421" s="109">
        <v>-2.6</v>
      </c>
      <c r="E421" s="110">
        <v>73800</v>
      </c>
      <c r="F421" s="99" t="s">
        <v>500</v>
      </c>
      <c r="G421" s="110">
        <v>14142</v>
      </c>
      <c r="H421" s="109">
        <v>-21.2</v>
      </c>
      <c r="I421" s="110">
        <v>87942</v>
      </c>
      <c r="J421" s="109">
        <v>-3.4</v>
      </c>
      <c r="K421" s="110">
        <v>25091</v>
      </c>
      <c r="L421" s="99" t="s">
        <v>485</v>
      </c>
      <c r="M421" s="110">
        <v>31169</v>
      </c>
      <c r="N421" s="109">
        <v>-5.2</v>
      </c>
      <c r="O421" s="110">
        <v>56260</v>
      </c>
      <c r="P421" s="109">
        <v>-1.3</v>
      </c>
      <c r="Q421" s="110">
        <v>70402</v>
      </c>
      <c r="R421" s="109">
        <v>-6.1</v>
      </c>
    </row>
    <row r="422" spans="1:18" ht="19.5" customHeight="1">
      <c r="A422" s="20"/>
      <c r="B422" s="21" t="s">
        <v>69</v>
      </c>
      <c r="C422" s="141">
        <v>129984</v>
      </c>
      <c r="D422" s="142">
        <v>-1.5</v>
      </c>
      <c r="E422" s="141">
        <v>70156</v>
      </c>
      <c r="F422" s="142">
        <v>-3.5</v>
      </c>
      <c r="G422" s="141">
        <v>15017</v>
      </c>
      <c r="H422" s="103">
        <v>-12</v>
      </c>
      <c r="I422" s="141">
        <v>85173</v>
      </c>
      <c r="J422" s="142">
        <v>-5.1</v>
      </c>
      <c r="K422" s="141">
        <v>15903</v>
      </c>
      <c r="L422" s="142">
        <v>-0.1</v>
      </c>
      <c r="M422" s="141">
        <v>28908</v>
      </c>
      <c r="N422" s="142" t="s">
        <v>501</v>
      </c>
      <c r="O422" s="141">
        <v>44811</v>
      </c>
      <c r="P422" s="142" t="s">
        <v>502</v>
      </c>
      <c r="Q422" s="141">
        <v>59828</v>
      </c>
      <c r="R422" s="103" t="s">
        <v>500</v>
      </c>
    </row>
    <row r="423" spans="1:18" ht="19.5" customHeight="1">
      <c r="A423" s="137"/>
      <c r="B423" s="138" t="s">
        <v>503</v>
      </c>
      <c r="C423" s="143">
        <f>SUM(C411:C422)</f>
        <v>1705609</v>
      </c>
      <c r="D423" s="144">
        <v>-0.7</v>
      </c>
      <c r="E423" s="143">
        <f>SUM(E411:E422)</f>
        <v>957391</v>
      </c>
      <c r="F423" s="144" t="s">
        <v>232</v>
      </c>
      <c r="G423" s="143">
        <f>SUM(G411:G422)</f>
        <v>182294</v>
      </c>
      <c r="H423" s="144">
        <v>-23.7</v>
      </c>
      <c r="I423" s="143">
        <f>SUM(I411:I422)</f>
        <v>1139685</v>
      </c>
      <c r="J423" s="144">
        <v>0</v>
      </c>
      <c r="K423" s="143">
        <f>SUM(K411:K422)</f>
        <v>221607</v>
      </c>
      <c r="L423" s="144">
        <v>-4.7</v>
      </c>
      <c r="M423" s="143">
        <f>SUM(M411:M422)</f>
        <v>344317</v>
      </c>
      <c r="N423" s="144">
        <v>-0.4</v>
      </c>
      <c r="O423" s="143">
        <f>SUM(O411:O422)</f>
        <v>565924</v>
      </c>
      <c r="P423" s="144">
        <v>-2.1</v>
      </c>
      <c r="Q423" s="143">
        <f>SUM(Q411:Q422)</f>
        <v>748218</v>
      </c>
      <c r="R423" s="144">
        <v>-8.4</v>
      </c>
    </row>
  </sheetData>
  <sheetProtection selectLockedCells="1" selectUnlockedCells="1"/>
  <mergeCells count="192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C193:D193"/>
    <mergeCell ref="E193:F193"/>
    <mergeCell ref="G193:H193"/>
    <mergeCell ref="I193:J193"/>
    <mergeCell ref="K193:L193"/>
    <mergeCell ref="M193:N193"/>
    <mergeCell ref="O193:P193"/>
    <mergeCell ref="Q193:R193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C229:D229"/>
    <mergeCell ref="E229:F229"/>
    <mergeCell ref="G229:H229"/>
    <mergeCell ref="I229:J229"/>
    <mergeCell ref="K229:L229"/>
    <mergeCell ref="M229:N229"/>
    <mergeCell ref="O229:P229"/>
    <mergeCell ref="Q229:R229"/>
    <mergeCell ref="C247:D247"/>
    <mergeCell ref="E247:F247"/>
    <mergeCell ref="G247:H247"/>
    <mergeCell ref="I247:J247"/>
    <mergeCell ref="K247:L247"/>
    <mergeCell ref="M247:N247"/>
    <mergeCell ref="O247:P247"/>
    <mergeCell ref="Q247:R247"/>
    <mergeCell ref="C265:D265"/>
    <mergeCell ref="E265:F265"/>
    <mergeCell ref="G265:H265"/>
    <mergeCell ref="I265:J265"/>
    <mergeCell ref="K265:L265"/>
    <mergeCell ref="M265:N265"/>
    <mergeCell ref="O265:P265"/>
    <mergeCell ref="Q265:R265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C301:D301"/>
    <mergeCell ref="E301:F301"/>
    <mergeCell ref="G301:H301"/>
    <mergeCell ref="I301:J301"/>
    <mergeCell ref="K301:L301"/>
    <mergeCell ref="M301:N301"/>
    <mergeCell ref="O301:P301"/>
    <mergeCell ref="Q301:R301"/>
    <mergeCell ref="C319:D319"/>
    <mergeCell ref="E319:F319"/>
    <mergeCell ref="G319:H319"/>
    <mergeCell ref="I319:J319"/>
    <mergeCell ref="K319:L319"/>
    <mergeCell ref="M319:N319"/>
    <mergeCell ref="O319:P319"/>
    <mergeCell ref="Q319:R319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1:D371"/>
    <mergeCell ref="E371:F371"/>
    <mergeCell ref="G371:H371"/>
    <mergeCell ref="I371:J371"/>
    <mergeCell ref="K371:L371"/>
    <mergeCell ref="M371:N371"/>
    <mergeCell ref="O371:P371"/>
    <mergeCell ref="Q371:R371"/>
    <mergeCell ref="C389:D389"/>
    <mergeCell ref="E389:F389"/>
    <mergeCell ref="G389:H389"/>
    <mergeCell ref="I389:J389"/>
    <mergeCell ref="K389:L389"/>
    <mergeCell ref="M389:N389"/>
    <mergeCell ref="O389:P389"/>
    <mergeCell ref="Q389:R389"/>
    <mergeCell ref="C408:D408"/>
    <mergeCell ref="E408:F408"/>
    <mergeCell ref="G408:H408"/>
    <mergeCell ref="I408:J408"/>
    <mergeCell ref="K408:L408"/>
    <mergeCell ref="M408:N408"/>
    <mergeCell ref="O408:P408"/>
    <mergeCell ref="Q408:R408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2019-07-15T07:08:03Z</dcterms:modified>
  <cp:category/>
  <cp:version/>
  <cp:contentType/>
  <cp:contentStatus/>
  <cp:revision>14</cp:revision>
</cp:coreProperties>
</file>